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975" windowHeight="7260" activeTab="0"/>
  </bookViews>
  <sheets>
    <sheet name="Results" sheetId="1" r:id="rId1"/>
    <sheet name="Race1" sheetId="2" r:id="rId2"/>
    <sheet name="Race2" sheetId="3" r:id="rId3"/>
    <sheet name="Race3" sheetId="4" r:id="rId4"/>
    <sheet name="Instructions" sheetId="5" r:id="rId5"/>
  </sheets>
  <definedNames>
    <definedName name="_xlnm.Print_Area" localSheetId="0">'Results'!$A$1:$P$13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<sst xmlns="http://schemas.openxmlformats.org/spreadsheetml/2006/main" count="377" uniqueCount="88">
  <si>
    <t>HELM</t>
  </si>
  <si>
    <t>Race 1</t>
  </si>
  <si>
    <t>Race 2</t>
  </si>
  <si>
    <t>Race 3</t>
  </si>
  <si>
    <t>Points</t>
  </si>
  <si>
    <t>Final Pos'n</t>
  </si>
  <si>
    <t>Boat</t>
  </si>
  <si>
    <t>Enter first initial only</t>
  </si>
  <si>
    <t>Enter surname</t>
  </si>
  <si>
    <t>check name</t>
  </si>
  <si>
    <t>PH</t>
  </si>
  <si>
    <t>Enter class (use space between letters and numbers)</t>
  </si>
  <si>
    <t>Enter sail number</t>
  </si>
  <si>
    <t>check class</t>
  </si>
  <si>
    <t>PY</t>
  </si>
  <si>
    <t>Enter elapsed time, min (or rtd, dsq or dns)</t>
  </si>
  <si>
    <t>and enter elapsed time, s</t>
  </si>
  <si>
    <t>Elapsed time</t>
  </si>
  <si>
    <t>Corrected time, s</t>
  </si>
  <si>
    <t>Position</t>
  </si>
  <si>
    <t>Concat</t>
  </si>
  <si>
    <t>Rslt</t>
  </si>
  <si>
    <t>Intl</t>
  </si>
  <si>
    <t>Ps</t>
  </si>
  <si>
    <t>New/Dupl</t>
  </si>
  <si>
    <t>Race1</t>
  </si>
  <si>
    <t>Add New</t>
  </si>
  <si>
    <t>1.</t>
  </si>
  <si>
    <t>Instructions for using this spreadsheet to calculate 2 from 3 results</t>
  </si>
  <si>
    <t>Copy results from race_results file</t>
  </si>
  <si>
    <t xml:space="preserve">2. </t>
  </si>
  <si>
    <t>Use the Paste Special option and paste results as values into the appropriate Race sheet on this spreadsheet</t>
  </si>
  <si>
    <t>3.</t>
  </si>
  <si>
    <t>- Initial</t>
  </si>
  <si>
    <t>- Surname</t>
  </si>
  <si>
    <t>For Race 1 copy the following data for all rows where column D is red into the appropriate column in the results sheet of this spreadsheet:</t>
  </si>
  <si>
    <t>- Boat</t>
  </si>
  <si>
    <t>4.</t>
  </si>
  <si>
    <t>After all 3 races have been entered, select the data in columns B - N on the results spreadsheet and sort by column N ascending</t>
  </si>
  <si>
    <t>5.</t>
  </si>
  <si>
    <t>Check if there are any sailors with the same overall points and adjust their positions as per the sailing instructions</t>
  </si>
  <si>
    <t>6.</t>
  </si>
  <si>
    <r>
      <t xml:space="preserve">These red entries should be people that have not raced in any of the previous races - </t>
    </r>
    <r>
      <rPr>
        <b/>
        <sz val="10"/>
        <rFont val="Arial"/>
        <family val="2"/>
      </rPr>
      <t>please check you have no duplicates and amend any typos as this may cause problems</t>
    </r>
  </si>
  <si>
    <t>.</t>
  </si>
  <si>
    <t>Be aware of any family members where they have the same surname and initial - that calculations will not cater for this, you will need to enter the data manually</t>
  </si>
  <si>
    <t>J</t>
  </si>
  <si>
    <t>Jowett</t>
  </si>
  <si>
    <t>Jowett J</t>
  </si>
  <si>
    <t>Solo</t>
  </si>
  <si>
    <t>SOLO</t>
  </si>
  <si>
    <t>S</t>
  </si>
  <si>
    <t>Derham</t>
  </si>
  <si>
    <t>Derham S</t>
  </si>
  <si>
    <t>Laser</t>
  </si>
  <si>
    <t>LASER</t>
  </si>
  <si>
    <t>T</t>
  </si>
  <si>
    <t>Cook</t>
  </si>
  <si>
    <t>Cook T</t>
  </si>
  <si>
    <t>RS 200</t>
  </si>
  <si>
    <t>C</t>
  </si>
  <si>
    <t>Friend</t>
  </si>
  <si>
    <t>Friend C</t>
  </si>
  <si>
    <t>R</t>
  </si>
  <si>
    <t>Bowdler</t>
  </si>
  <si>
    <t>Bowdler R</t>
  </si>
  <si>
    <t>Pritchard</t>
  </si>
  <si>
    <t>Pritchard S</t>
  </si>
  <si>
    <t>Laser Radial</t>
  </si>
  <si>
    <t>LASER RADIAL</t>
  </si>
  <si>
    <t>rtd</t>
  </si>
  <si>
    <t/>
  </si>
  <si>
    <t>Edmonds</t>
  </si>
  <si>
    <t>Edmonds C</t>
  </si>
  <si>
    <t>E</t>
  </si>
  <si>
    <t>Pepper</t>
  </si>
  <si>
    <t>Pepper E</t>
  </si>
  <si>
    <t xml:space="preserve">M </t>
  </si>
  <si>
    <t>Vinson</t>
  </si>
  <si>
    <t>name not recognised - provisional handicap set</t>
  </si>
  <si>
    <t>Chapman</t>
  </si>
  <si>
    <t>Chapman C</t>
  </si>
  <si>
    <t>Comet</t>
  </si>
  <si>
    <t>COMET</t>
  </si>
  <si>
    <t>Howell</t>
  </si>
  <si>
    <t>dns</t>
  </si>
  <si>
    <t>A</t>
  </si>
  <si>
    <t>Torok</t>
  </si>
  <si>
    <t>Torok 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</si>
</sst>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4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/>
    </xf>
    <xf numFmtId="0" fontId="6" fillId="3" borderId="4" xfId="0" applyFont="1" applyFill="1" applyBorder="1" applyAlignment="1" quotePrefix="1">
      <alignment horizontal="left" wrapText="1"/>
    </xf>
    <xf numFmtId="164" fontId="4" fillId="2" borderId="4" xfId="0" applyNumberFormat="1" applyFont="1" applyFill="1" applyBorder="1" applyAlignment="1" applyProtection="1">
      <alignment/>
      <protection locked="0"/>
    </xf>
    <xf numFmtId="0" fontId="6" fillId="3" borderId="4" xfId="0" applyFont="1" applyFill="1" applyBorder="1" applyAlignment="1">
      <alignment horizontal="left" wrapText="1"/>
    </xf>
    <xf numFmtId="0" fontId="6" fillId="3" borderId="4" xfId="0" applyFont="1" applyFill="1" applyBorder="1" applyAlignment="1" applyProtection="1">
      <alignment horizontal="left" wrapText="1"/>
      <protection/>
    </xf>
    <xf numFmtId="0" fontId="4" fillId="2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" borderId="4" xfId="0" applyFont="1" applyFill="1" applyBorder="1" applyAlignment="1" applyProtection="1" quotePrefix="1">
      <alignment horizontal="left" wrapText="1"/>
      <protection locked="0"/>
    </xf>
    <xf numFmtId="0" fontId="7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6" fillId="3" borderId="6" xfId="0" applyFont="1" applyFill="1" applyBorder="1" applyAlignment="1" applyProtection="1" quotePrefix="1">
      <alignment horizontal="left" wrapText="1"/>
      <protection locked="0"/>
    </xf>
    <xf numFmtId="0" fontId="8" fillId="3" borderId="6" xfId="0" applyFont="1" applyFill="1" applyBorder="1" applyAlignment="1" applyProtection="1">
      <alignment wrapText="1"/>
      <protection locked="0"/>
    </xf>
    <xf numFmtId="1" fontId="8" fillId="4" borderId="6" xfId="0" applyNumberFormat="1" applyFont="1" applyFill="1" applyBorder="1" applyAlignment="1" applyProtection="1" quotePrefix="1">
      <alignment horizontal="left" wrapText="1"/>
      <protection locked="0"/>
    </xf>
    <xf numFmtId="0" fontId="8" fillId="4" borderId="6" xfId="0" applyFont="1" applyFill="1" applyBorder="1" applyAlignment="1" applyProtection="1">
      <alignment horizontal="left" wrapText="1"/>
      <protection locked="0"/>
    </xf>
    <xf numFmtId="0" fontId="5" fillId="4" borderId="4" xfId="0" applyFont="1" applyFill="1" applyBorder="1" applyAlignment="1" applyProtection="1">
      <alignment/>
      <protection locked="0"/>
    </xf>
    <xf numFmtId="1" fontId="4" fillId="4" borderId="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7" xfId="0" applyFont="1" applyBorder="1" applyAlignment="1" applyProtection="1">
      <alignment horizontal="centerContinuous" vertical="center"/>
      <protection locked="0"/>
    </xf>
    <xf numFmtId="0" fontId="2" fillId="0" borderId="8" xfId="0" applyFont="1" applyBorder="1" applyAlignment="1" applyProtection="1">
      <alignment horizontal="centerContinuous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6" fontId="2" fillId="0" borderId="8" xfId="0" applyNumberFormat="1" applyFont="1" applyBorder="1" applyAlignment="1" applyProtection="1">
      <alignment horizontal="centerContinuous" vertic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Continuous"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4" fillId="2" borderId="18" xfId="0" applyFont="1" applyFill="1" applyBorder="1" applyAlignment="1" applyProtection="1">
      <alignment/>
      <protection locked="0"/>
    </xf>
    <xf numFmtId="0" fontId="7" fillId="4" borderId="19" xfId="0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3"/>
  <sheetViews>
    <sheetView tabSelected="1" zoomScale="85" zoomScaleNormal="85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" sqref="E9"/>
    </sheetView>
  </sheetViews>
  <sheetFormatPr defaultColWidth="9.140625" defaultRowHeight="12.75"/>
  <cols>
    <col min="1" max="1" width="4.00390625" style="1" customWidth="1"/>
    <col min="2" max="2" width="4.00390625" style="1" hidden="1" customWidth="1"/>
    <col min="3" max="3" width="4.00390625" style="47" customWidth="1"/>
    <col min="4" max="4" width="18.57421875" style="23" customWidth="1"/>
    <col min="5" max="5" width="11.140625" style="23" bestFit="1" customWidth="1"/>
    <col min="6" max="8" width="7.421875" style="48" customWidth="1"/>
    <col min="9" max="9" width="0.13671875" style="23" customWidth="1"/>
    <col min="10" max="10" width="1.57421875" style="23" customWidth="1"/>
    <col min="11" max="12" width="3.57421875" style="23" hidden="1" customWidth="1"/>
    <col min="13" max="13" width="3.7109375" style="23" hidden="1" customWidth="1"/>
    <col min="14" max="14" width="1.421875" style="23" hidden="1" customWidth="1"/>
    <col min="15" max="15" width="7.00390625" style="23" customWidth="1"/>
    <col min="16" max="16" width="6.7109375" style="23" customWidth="1"/>
    <col min="17" max="17" width="10.140625" style="0" bestFit="1" customWidth="1"/>
  </cols>
  <sheetData>
    <row r="1" spans="1:16" ht="23.25" thickBot="1">
      <c r="A1" s="58" t="s">
        <v>23</v>
      </c>
      <c r="B1" s="2"/>
      <c r="C1" s="26" t="s">
        <v>22</v>
      </c>
      <c r="D1" s="27" t="s">
        <v>0</v>
      </c>
      <c r="E1" s="28" t="s">
        <v>6</v>
      </c>
      <c r="F1" s="29" t="s">
        <v>1</v>
      </c>
      <c r="G1" s="29" t="s">
        <v>2</v>
      </c>
      <c r="H1" s="29" t="s">
        <v>3</v>
      </c>
      <c r="I1" s="30"/>
      <c r="J1" s="31" t="s">
        <v>43</v>
      </c>
      <c r="K1" s="32" t="s">
        <v>43</v>
      </c>
      <c r="L1" s="32" t="s">
        <v>43</v>
      </c>
      <c r="M1" s="32" t="s">
        <v>43</v>
      </c>
      <c r="N1" s="32" t="s">
        <v>43</v>
      </c>
      <c r="O1" s="33" t="s">
        <v>4</v>
      </c>
      <c r="P1" s="49" t="s">
        <v>5</v>
      </c>
    </row>
    <row r="2" spans="1:17" ht="12.75">
      <c r="A2" s="3">
        <v>1</v>
      </c>
      <c r="B2" s="55"/>
      <c r="C2" s="5" t="s">
        <v>50</v>
      </c>
      <c r="D2" s="5" t="s">
        <v>51</v>
      </c>
      <c r="E2" s="5" t="s">
        <v>53</v>
      </c>
      <c r="F2" s="34">
        <f>IF(ISERROR(VLOOKUP(Q2,Race1!$A$5:$Q$44,17,FALSE)),($D$43+1),VLOOKUP(Q2,Race1!$A$5:$Q$44,17,FALSE))</f>
        <v>2</v>
      </c>
      <c r="G2" s="34">
        <f>IF(ISERROR(VLOOKUP(Q2,Race2!$A$5:$Q$44,17,FALSE)),($D$43+1),VLOOKUP(Q2,Race2!$A$5:$Q$44,17,FALSE))</f>
        <v>3</v>
      </c>
      <c r="H2" s="34">
        <f>IF(ISERROR(VLOOKUP(Q2,Race3!$A$5:$Q$44,17,FALSE)),($D$43+1),VLOOKUP(Q2,Race3!$A$5:$Q$44,17,FALSE))</f>
        <v>1</v>
      </c>
      <c r="I2" s="35"/>
      <c r="J2" s="35"/>
      <c r="K2" s="36">
        <f aca="true" t="shared" si="0" ref="K2:K41">SMALL(F2:H2,1)</f>
        <v>1</v>
      </c>
      <c r="L2" s="36">
        <f aca="true" t="shared" si="1" ref="L2:L41">SMALL(F2:H2,2)</f>
        <v>2</v>
      </c>
      <c r="M2" s="36">
        <f aca="true" t="shared" si="2" ref="M2:M41">SMALL(F2:H2,3)</f>
        <v>3</v>
      </c>
      <c r="N2" s="37"/>
      <c r="O2" s="37">
        <f aca="true" t="shared" si="3" ref="O2:O41">SUM((F2+G2+H2)-(M2))</f>
        <v>3</v>
      </c>
      <c r="P2" s="50">
        <v>1</v>
      </c>
      <c r="Q2" t="str">
        <f>CONCATENATE(D2,C2)</f>
        <v>DerhamS</v>
      </c>
    </row>
    <row r="3" spans="1:17" ht="12.75">
      <c r="A3" s="4">
        <v>2</v>
      </c>
      <c r="B3" s="56"/>
      <c r="C3" s="5" t="s">
        <v>45</v>
      </c>
      <c r="D3" s="5" t="s">
        <v>46</v>
      </c>
      <c r="E3" s="5" t="s">
        <v>48</v>
      </c>
      <c r="F3" s="34">
        <f>IF(ISERROR(VLOOKUP(Q3,Race1!$A$5:$Q$44,17,FALSE)),($D$43+1),VLOOKUP(Q3,Race1!$A$5:$Q$44,17,FALSE))</f>
        <v>1</v>
      </c>
      <c r="G3" s="34">
        <f>IF(ISERROR(VLOOKUP(Q3,Race2!$A$5:$Q$44,17,FALSE)),($D$43+1),VLOOKUP(Q3,Race2!$A$5:$Q$44,17,FALSE))</f>
        <v>2</v>
      </c>
      <c r="H3" s="34">
        <f>IF(ISERROR(VLOOKUP(Q3,Race3!$A$5:$Q$44,17,FALSE)),($D$43+1),VLOOKUP(Q3,Race3!$A$5:$Q$44,17,FALSE))</f>
        <v>3</v>
      </c>
      <c r="I3" s="38"/>
      <c r="J3" s="38"/>
      <c r="K3" s="36">
        <f t="shared" si="0"/>
        <v>1</v>
      </c>
      <c r="L3" s="36">
        <f t="shared" si="1"/>
        <v>2</v>
      </c>
      <c r="M3" s="36">
        <f t="shared" si="2"/>
        <v>3</v>
      </c>
      <c r="N3" s="37"/>
      <c r="O3" s="37">
        <f t="shared" si="3"/>
        <v>3</v>
      </c>
      <c r="P3" s="50">
        <v>2</v>
      </c>
      <c r="Q3" t="str">
        <f aca="true" t="shared" si="4" ref="Q3:Q41">CONCATENATE(D3,C3)</f>
        <v>JowettJ</v>
      </c>
    </row>
    <row r="4" spans="1:17" ht="12.75">
      <c r="A4" s="4">
        <v>3</v>
      </c>
      <c r="B4" s="56"/>
      <c r="C4" s="5" t="s">
        <v>55</v>
      </c>
      <c r="D4" s="5" t="s">
        <v>56</v>
      </c>
      <c r="E4" s="6" t="s">
        <v>58</v>
      </c>
      <c r="F4" s="34">
        <f>IF(ISERROR(VLOOKUP(Q4,Race1!$A$5:$Q$44,17,FALSE)),($D$43+1),VLOOKUP(Q4,Race1!$A$5:$Q$44,17,FALSE))</f>
        <v>3</v>
      </c>
      <c r="G4" s="34">
        <f>IF(ISERROR(VLOOKUP(Q4,Race2!$A$5:$Q$44,17,FALSE)),($D$43+1),VLOOKUP(Q4,Race2!$A$5:$Q$44,17,FALSE))</f>
        <v>5</v>
      </c>
      <c r="H4" s="34">
        <f>IF(ISERROR(VLOOKUP(Q4,Race3!$A$5:$Q$44,17,FALSE)),($D$43+1),VLOOKUP(Q4,Race3!$A$5:$Q$44,17,FALSE))</f>
        <v>2</v>
      </c>
      <c r="I4" s="41"/>
      <c r="J4" s="42"/>
      <c r="K4" s="36">
        <f t="shared" si="0"/>
        <v>2</v>
      </c>
      <c r="L4" s="36">
        <f t="shared" si="1"/>
        <v>3</v>
      </c>
      <c r="M4" s="36">
        <f t="shared" si="2"/>
        <v>5</v>
      </c>
      <c r="N4" s="36"/>
      <c r="O4" s="37">
        <f t="shared" si="3"/>
        <v>5</v>
      </c>
      <c r="P4" s="51">
        <v>3</v>
      </c>
      <c r="Q4" t="str">
        <f t="shared" si="4"/>
        <v>CookT</v>
      </c>
    </row>
    <row r="5" spans="1:17" ht="12.75">
      <c r="A5" s="7">
        <v>4</v>
      </c>
      <c r="B5" s="55"/>
      <c r="C5" s="5" t="s">
        <v>62</v>
      </c>
      <c r="D5" s="5" t="s">
        <v>63</v>
      </c>
      <c r="E5" s="5" t="s">
        <v>53</v>
      </c>
      <c r="F5" s="34">
        <f>IF(ISERROR(VLOOKUP(Q5,Race1!$A$5:$Q$44,17,FALSE)),($D$43+1),VLOOKUP(Q5,Race1!$A$5:$Q$44,17,FALSE))</f>
        <v>5</v>
      </c>
      <c r="G5" s="34">
        <f>IF(ISERROR(VLOOKUP(Q5,Race2!$A$5:$Q$44,17,FALSE)),($D$43+1),VLOOKUP(Q5,Race2!$A$5:$Q$44,17,FALSE))</f>
        <v>1</v>
      </c>
      <c r="H5" s="34">
        <f>IF(ISERROR(VLOOKUP(Q5,Race3!$A$5:$Q$44,17,FALSE)),($D$43+1),VLOOKUP(Q5,Race3!$A$5:$Q$44,17,FALSE))</f>
        <v>6</v>
      </c>
      <c r="I5" s="39"/>
      <c r="J5" s="40"/>
      <c r="K5" s="36">
        <f t="shared" si="0"/>
        <v>1</v>
      </c>
      <c r="L5" s="36">
        <f t="shared" si="1"/>
        <v>5</v>
      </c>
      <c r="M5" s="36">
        <f t="shared" si="2"/>
        <v>6</v>
      </c>
      <c r="N5" s="36"/>
      <c r="O5" s="37">
        <f t="shared" si="3"/>
        <v>6</v>
      </c>
      <c r="P5" s="50">
        <v>4</v>
      </c>
      <c r="Q5" t="str">
        <f t="shared" si="4"/>
        <v>BowdlerR</v>
      </c>
    </row>
    <row r="6" spans="1:17" ht="12.75">
      <c r="A6" s="7">
        <v>5</v>
      </c>
      <c r="B6" s="55"/>
      <c r="C6" s="5" t="s">
        <v>59</v>
      </c>
      <c r="D6" s="5" t="s">
        <v>60</v>
      </c>
      <c r="E6" s="5" t="s">
        <v>53</v>
      </c>
      <c r="F6" s="34">
        <f>IF(ISERROR(VLOOKUP(Q6,Race1!$A$5:$Q$44,17,FALSE)),($D$43+1),VLOOKUP(Q6,Race1!$A$5:$Q$44,17,FALSE))</f>
        <v>4</v>
      </c>
      <c r="G6" s="34">
        <f>IF(ISERROR(VLOOKUP(Q6,Race2!$A$5:$Q$44,17,FALSE)),($D$43+1),VLOOKUP(Q6,Race2!$A$5:$Q$44,17,FALSE))</f>
        <v>4</v>
      </c>
      <c r="H6" s="34">
        <f>IF(ISERROR(VLOOKUP(Q6,Race3!$A$5:$Q$44,17,FALSE)),($D$43+1),VLOOKUP(Q6,Race3!$A$5:$Q$44,17,FALSE))</f>
        <v>5</v>
      </c>
      <c r="I6" s="41"/>
      <c r="J6" s="42"/>
      <c r="K6" s="36">
        <f t="shared" si="0"/>
        <v>4</v>
      </c>
      <c r="L6" s="36">
        <f t="shared" si="1"/>
        <v>4</v>
      </c>
      <c r="M6" s="36">
        <f t="shared" si="2"/>
        <v>5</v>
      </c>
      <c r="N6" s="36"/>
      <c r="O6" s="37">
        <f t="shared" si="3"/>
        <v>8</v>
      </c>
      <c r="P6" s="50">
        <v>5</v>
      </c>
      <c r="Q6" t="str">
        <f t="shared" si="4"/>
        <v>FriendC</v>
      </c>
    </row>
    <row r="7" spans="1:17" ht="12.75">
      <c r="A7" s="7">
        <v>6</v>
      </c>
      <c r="B7" s="55"/>
      <c r="C7" s="5" t="s">
        <v>76</v>
      </c>
      <c r="D7" s="6" t="s">
        <v>77</v>
      </c>
      <c r="E7" s="5" t="s">
        <v>58</v>
      </c>
      <c r="F7" s="34">
        <f>IF(ISERROR(VLOOKUP(Q7,Race1!$A$5:$Q$44,17,FALSE)),($D$43+1),VLOOKUP(Q7,Race1!$A$5:$Q$44,17,FALSE))</f>
        <v>12</v>
      </c>
      <c r="G7" s="34">
        <f>IF(ISERROR(VLOOKUP(Q7,Race2!$A$5:$Q$44,17,FALSE)),($D$43+1),VLOOKUP(Q7,Race2!$A$5:$Q$44,17,FALSE))</f>
        <v>6</v>
      </c>
      <c r="H7" s="34">
        <f>IF(ISERROR(VLOOKUP(Q7,Race3!$A$5:$Q$44,17,FALSE)),($D$43+1),VLOOKUP(Q7,Race3!$A$5:$Q$44,17,FALSE))</f>
        <v>4</v>
      </c>
      <c r="I7" s="39"/>
      <c r="J7" s="40"/>
      <c r="K7" s="36">
        <f t="shared" si="0"/>
        <v>4</v>
      </c>
      <c r="L7" s="36">
        <f t="shared" si="1"/>
        <v>6</v>
      </c>
      <c r="M7" s="36">
        <f t="shared" si="2"/>
        <v>12</v>
      </c>
      <c r="N7" s="36"/>
      <c r="O7" s="37">
        <f t="shared" si="3"/>
        <v>10</v>
      </c>
      <c r="P7" s="51">
        <v>6</v>
      </c>
      <c r="Q7" t="str">
        <f t="shared" si="4"/>
        <v>VinsonM </v>
      </c>
    </row>
    <row r="8" spans="1:17" ht="12.75">
      <c r="A8" s="7">
        <v>7</v>
      </c>
      <c r="B8" s="55"/>
      <c r="C8" s="5" t="s">
        <v>50</v>
      </c>
      <c r="D8" s="5" t="s">
        <v>65</v>
      </c>
      <c r="E8" s="6" t="s">
        <v>67</v>
      </c>
      <c r="F8" s="34">
        <f>IF(ISERROR(VLOOKUP(Q8,Race1!$A$5:$Q$44,17,FALSE)),($D$43+1),VLOOKUP(Q8,Race1!$A$5:$Q$44,17,FALSE))</f>
        <v>12</v>
      </c>
      <c r="G8" s="34">
        <f>IF(ISERROR(VLOOKUP(Q8,Race2!$A$5:$Q$44,17,FALSE)),($D$43+1),VLOOKUP(Q8,Race2!$A$5:$Q$44,17,FALSE))</f>
        <v>13</v>
      </c>
      <c r="H8" s="34">
        <f>IF(ISERROR(VLOOKUP(Q8,Race3!$A$5:$Q$44,17,FALSE)),($D$43+1),VLOOKUP(Q8,Race3!$A$5:$Q$44,17,FALSE))</f>
        <v>13</v>
      </c>
      <c r="I8" s="41"/>
      <c r="J8" s="42"/>
      <c r="K8" s="36">
        <f t="shared" si="0"/>
        <v>12</v>
      </c>
      <c r="L8" s="36">
        <f t="shared" si="1"/>
        <v>13</v>
      </c>
      <c r="M8" s="36">
        <f t="shared" si="2"/>
        <v>13</v>
      </c>
      <c r="N8" s="36"/>
      <c r="O8" s="37">
        <f t="shared" si="3"/>
        <v>25</v>
      </c>
      <c r="P8" s="50">
        <v>7</v>
      </c>
      <c r="Q8" t="str">
        <f t="shared" si="4"/>
        <v>PritchardS</v>
      </c>
    </row>
    <row r="9" spans="1:17" ht="12.75">
      <c r="A9" s="7">
        <v>8</v>
      </c>
      <c r="B9" s="55"/>
      <c r="C9" s="5" t="s">
        <v>59</v>
      </c>
      <c r="D9" s="5" t="s">
        <v>71</v>
      </c>
      <c r="E9" s="6">
        <v>505</v>
      </c>
      <c r="F9" s="34">
        <f>IF(ISERROR(VLOOKUP(Q9,Race1!$A$5:$Q$44,17,FALSE)),($D$43+1),VLOOKUP(Q9,Race1!$A$5:$Q$44,17,FALSE))</f>
        <v>12</v>
      </c>
      <c r="G9" s="34">
        <f>IF(ISERROR(VLOOKUP(Q9,Race2!$A$5:$Q$44,17,FALSE)),($D$43+1),VLOOKUP(Q9,Race2!$A$5:$Q$44,17,FALSE))</f>
        <v>13</v>
      </c>
      <c r="H9" s="34">
        <f>IF(ISERROR(VLOOKUP(Q9,Race3!$A$5:$Q$44,17,FALSE)),($D$43+1),VLOOKUP(Q9,Race3!$A$5:$Q$44,17,FALSE))</f>
        <v>13</v>
      </c>
      <c r="I9" s="39"/>
      <c r="J9" s="40"/>
      <c r="K9" s="36">
        <f t="shared" si="0"/>
        <v>12</v>
      </c>
      <c r="L9" s="36">
        <f t="shared" si="1"/>
        <v>13</v>
      </c>
      <c r="M9" s="36">
        <f t="shared" si="2"/>
        <v>13</v>
      </c>
      <c r="N9" s="36"/>
      <c r="O9" s="37">
        <f t="shared" si="3"/>
        <v>25</v>
      </c>
      <c r="P9" s="50">
        <v>8</v>
      </c>
      <c r="Q9" t="str">
        <f t="shared" si="4"/>
        <v>EdmondsC</v>
      </c>
    </row>
    <row r="10" spans="1:17" ht="12.75">
      <c r="A10" s="7">
        <v>9</v>
      </c>
      <c r="B10" s="55"/>
      <c r="C10" s="5" t="s">
        <v>73</v>
      </c>
      <c r="D10" s="5" t="s">
        <v>74</v>
      </c>
      <c r="E10" s="5" t="s">
        <v>53</v>
      </c>
      <c r="F10" s="34">
        <f>IF(ISERROR(VLOOKUP(Q10,Race1!$A$5:$Q$44,17,FALSE)),($D$43+1),VLOOKUP(Q10,Race1!$A$5:$Q$44,17,FALSE))</f>
        <v>12</v>
      </c>
      <c r="G10" s="34">
        <f>IF(ISERROR(VLOOKUP(Q10,Race2!$A$5:$Q$44,17,FALSE)),($D$43+1),VLOOKUP(Q10,Race2!$A$5:$Q$44,17,FALSE))</f>
        <v>13</v>
      </c>
      <c r="H10" s="34">
        <f>IF(ISERROR(VLOOKUP(Q10,Race3!$A$5:$Q$44,17,FALSE)),($D$43+1),VLOOKUP(Q10,Race3!$A$5:$Q$44,17,FALSE))</f>
        <v>13</v>
      </c>
      <c r="I10" s="41"/>
      <c r="J10" s="42"/>
      <c r="K10" s="36">
        <f t="shared" si="0"/>
        <v>12</v>
      </c>
      <c r="L10" s="36">
        <f t="shared" si="1"/>
        <v>13</v>
      </c>
      <c r="M10" s="36">
        <f t="shared" si="2"/>
        <v>13</v>
      </c>
      <c r="N10" s="36"/>
      <c r="O10" s="37">
        <f t="shared" si="3"/>
        <v>25</v>
      </c>
      <c r="P10" s="51">
        <v>9</v>
      </c>
      <c r="Q10" t="str">
        <f t="shared" si="4"/>
        <v>PepperE</v>
      </c>
    </row>
    <row r="11" spans="1:17" ht="12.75">
      <c r="A11" s="7">
        <v>10</v>
      </c>
      <c r="B11" s="55"/>
      <c r="C11" s="5" t="s">
        <v>59</v>
      </c>
      <c r="D11" s="5" t="s">
        <v>79</v>
      </c>
      <c r="E11" s="5" t="s">
        <v>81</v>
      </c>
      <c r="F11" s="34">
        <f>IF(ISERROR(VLOOKUP(Q11,Race1!$A$5:$Q$44,17,FALSE)),($D$43+1),VLOOKUP(Q11,Race1!$A$5:$Q$44,17,FALSE))</f>
        <v>12</v>
      </c>
      <c r="G11" s="34">
        <f>IF(ISERROR(VLOOKUP(Q11,Race2!$A$5:$Q$44,17,FALSE)),($D$43+1),VLOOKUP(Q11,Race2!$A$5:$Q$44,17,FALSE))</f>
        <v>13</v>
      </c>
      <c r="H11" s="34">
        <f>IF(ISERROR(VLOOKUP(Q11,Race3!$A$5:$Q$44,17,FALSE)),($D$43+1),VLOOKUP(Q11,Race3!$A$5:$Q$44,17,FALSE))</f>
        <v>13</v>
      </c>
      <c r="I11" s="39"/>
      <c r="J11" s="40"/>
      <c r="K11" s="36">
        <f t="shared" si="0"/>
        <v>12</v>
      </c>
      <c r="L11" s="36">
        <f t="shared" si="1"/>
        <v>13</v>
      </c>
      <c r="M11" s="36">
        <f t="shared" si="2"/>
        <v>13</v>
      </c>
      <c r="N11" s="36"/>
      <c r="O11" s="37">
        <f t="shared" si="3"/>
        <v>25</v>
      </c>
      <c r="P11" s="50">
        <v>10</v>
      </c>
      <c r="Q11" t="str">
        <f t="shared" si="4"/>
        <v>ChapmanC</v>
      </c>
    </row>
    <row r="12" spans="1:17" ht="12.75">
      <c r="A12" s="7">
        <v>11</v>
      </c>
      <c r="B12" s="55"/>
      <c r="C12" s="5" t="s">
        <v>62</v>
      </c>
      <c r="D12" s="5" t="s">
        <v>83</v>
      </c>
      <c r="E12" s="5" t="s">
        <v>81</v>
      </c>
      <c r="F12" s="34">
        <f>IF(ISERROR(VLOOKUP(Q12,Race1!$A$5:$Q$44,17,FALSE)),($D$43+1),VLOOKUP(Q12,Race1!$A$5:$Q$44,17,FALSE))</f>
        <v>12</v>
      </c>
      <c r="G12" s="34">
        <f>IF(ISERROR(VLOOKUP(Q12,Race2!$A$5:$Q$44,17,FALSE)),($D$43+1),VLOOKUP(Q12,Race2!$A$5:$Q$44,17,FALSE))</f>
        <v>13</v>
      </c>
      <c r="H12" s="34">
        <f>IF(ISERROR(VLOOKUP(Q12,Race3!$A$5:$Q$44,17,FALSE)),($D$43+1),VLOOKUP(Q12,Race3!$A$5:$Q$44,17,FALSE))</f>
        <v>13</v>
      </c>
      <c r="I12" s="41"/>
      <c r="J12" s="42"/>
      <c r="K12" s="36">
        <f t="shared" si="0"/>
        <v>12</v>
      </c>
      <c r="L12" s="36">
        <f t="shared" si="1"/>
        <v>13</v>
      </c>
      <c r="M12" s="36">
        <f t="shared" si="2"/>
        <v>13</v>
      </c>
      <c r="N12" s="36"/>
      <c r="O12" s="37">
        <f t="shared" si="3"/>
        <v>25</v>
      </c>
      <c r="P12" s="50">
        <v>11</v>
      </c>
      <c r="Q12" t="str">
        <f t="shared" si="4"/>
        <v>HowellR</v>
      </c>
    </row>
    <row r="13" spans="1:17" ht="12.75">
      <c r="A13" s="7">
        <v>12</v>
      </c>
      <c r="B13" s="55"/>
      <c r="C13" s="59" t="s">
        <v>85</v>
      </c>
      <c r="D13" s="5" t="s">
        <v>86</v>
      </c>
      <c r="E13" s="6" t="s">
        <v>53</v>
      </c>
      <c r="F13" s="34">
        <f>IF(ISERROR(VLOOKUP(Q13,Race1!$A$5:$Q$44,17,FALSE)),($D$43+1),VLOOKUP(Q13,Race1!$A$5:$Q$44,17,FALSE))</f>
        <v>13</v>
      </c>
      <c r="G13" s="34">
        <f>IF(ISERROR(VLOOKUP(Q13,Race2!$A$5:$Q$44,17,FALSE)),($D$43+1),VLOOKUP(Q13,Race2!$A$5:$Q$44,17,FALSE))</f>
        <v>13</v>
      </c>
      <c r="H13" s="34">
        <f>IF(ISERROR(VLOOKUP(Q13,Race3!$A$5:$Q$44,17,FALSE)),($D$43+1),VLOOKUP(Q13,Race3!$A$5:$Q$44,17,FALSE))</f>
        <v>13</v>
      </c>
      <c r="I13" s="41"/>
      <c r="J13" s="42"/>
      <c r="K13" s="36">
        <f t="shared" si="0"/>
        <v>13</v>
      </c>
      <c r="L13" s="36">
        <f t="shared" si="1"/>
        <v>13</v>
      </c>
      <c r="M13" s="36">
        <f t="shared" si="2"/>
        <v>13</v>
      </c>
      <c r="N13" s="36"/>
      <c r="O13" s="37">
        <f t="shared" si="3"/>
        <v>26</v>
      </c>
      <c r="P13" s="51">
        <v>12</v>
      </c>
      <c r="Q13" t="str">
        <f t="shared" si="4"/>
        <v>TorokA</v>
      </c>
    </row>
    <row r="14" spans="1:17" ht="12.75">
      <c r="A14" s="7">
        <v>13</v>
      </c>
      <c r="B14" s="55"/>
      <c r="C14" s="5"/>
      <c r="D14" s="5"/>
      <c r="E14" s="5"/>
      <c r="F14" s="34">
        <f>IF(ISERROR(VLOOKUP(Q14,Race1!$A$5:$Q$44,17,FALSE)),($D$43+1),VLOOKUP(Q14,Race1!$A$5:$Q$44,17,FALSE))</f>
        <v>0</v>
      </c>
      <c r="G14" s="34">
        <f>IF(ISERROR(VLOOKUP(Q14,Race2!$A$5:$Q$44,17,FALSE)),($D$43+1),VLOOKUP(Q14,Race2!$A$5:$Q$44,17,FALSE))</f>
        <v>0</v>
      </c>
      <c r="H14" s="34">
        <f>IF(ISERROR(VLOOKUP(Q14,Race3!$A$5:$Q$44,17,FALSE)),($D$43+1),VLOOKUP(Q14,Race3!$A$5:$Q$44,17,FALSE))</f>
        <v>0</v>
      </c>
      <c r="I14" s="39"/>
      <c r="J14" s="40"/>
      <c r="K14" s="36">
        <f t="shared" si="0"/>
        <v>0</v>
      </c>
      <c r="L14" s="36">
        <f t="shared" si="1"/>
        <v>0</v>
      </c>
      <c r="M14" s="36">
        <f t="shared" si="2"/>
        <v>0</v>
      </c>
      <c r="N14" s="36"/>
      <c r="O14" s="37">
        <f t="shared" si="3"/>
        <v>0</v>
      </c>
      <c r="P14" s="50">
        <v>13</v>
      </c>
      <c r="Q14">
        <f t="shared" si="4"/>
      </c>
    </row>
    <row r="15" spans="1:17" ht="12.75">
      <c r="A15" s="7">
        <v>14</v>
      </c>
      <c r="B15" s="55"/>
      <c r="C15" s="5"/>
      <c r="D15" s="5"/>
      <c r="E15" s="5"/>
      <c r="F15" s="34">
        <f>IF(ISERROR(VLOOKUP(Q15,Race1!$A$5:$Q$44,17,FALSE)),($D$43+1),VLOOKUP(Q15,Race1!$A$5:$Q$44,17,FALSE))</f>
        <v>0</v>
      </c>
      <c r="G15" s="34">
        <f>IF(ISERROR(VLOOKUP(Q15,Race2!$A$5:$Q$44,17,FALSE)),($D$43+1),VLOOKUP(Q15,Race2!$A$5:$Q$44,17,FALSE))</f>
        <v>0</v>
      </c>
      <c r="H15" s="34">
        <f>IF(ISERROR(VLOOKUP(Q15,Race3!$A$5:$Q$44,17,FALSE)),($D$43+1),VLOOKUP(Q15,Race3!$A$5:$Q$44,17,FALSE))</f>
        <v>0</v>
      </c>
      <c r="I15" s="39"/>
      <c r="J15" s="40"/>
      <c r="K15" s="36">
        <f t="shared" si="0"/>
        <v>0</v>
      </c>
      <c r="L15" s="36">
        <f t="shared" si="1"/>
        <v>0</v>
      </c>
      <c r="M15" s="36">
        <f t="shared" si="2"/>
        <v>0</v>
      </c>
      <c r="N15" s="36"/>
      <c r="O15" s="37">
        <f t="shared" si="3"/>
        <v>0</v>
      </c>
      <c r="P15" s="50">
        <v>14</v>
      </c>
      <c r="Q15">
        <f t="shared" si="4"/>
      </c>
    </row>
    <row r="16" spans="1:17" ht="12.75">
      <c r="A16" s="7">
        <v>15</v>
      </c>
      <c r="B16" s="55"/>
      <c r="C16" s="5"/>
      <c r="D16" s="5"/>
      <c r="E16" s="5"/>
      <c r="F16" s="34">
        <f>IF(ISERROR(VLOOKUP(Q16,Race1!$A$5:$Q$44,17,FALSE)),($D$43+1),VLOOKUP(Q16,Race1!$A$5:$Q$44,17,FALSE))</f>
        <v>0</v>
      </c>
      <c r="G16" s="34">
        <f>IF(ISERROR(VLOOKUP(Q16,Race2!$A$5:$Q$44,17,FALSE)),($D$43+1),VLOOKUP(Q16,Race2!$A$5:$Q$44,17,FALSE))</f>
        <v>0</v>
      </c>
      <c r="H16" s="34">
        <f>IF(ISERROR(VLOOKUP(Q16,Race3!$A$5:$Q$44,17,FALSE)),($D$43+1),VLOOKUP(Q16,Race3!$A$5:$Q$44,17,FALSE))</f>
        <v>0</v>
      </c>
      <c r="I16" s="39"/>
      <c r="J16" s="40"/>
      <c r="K16" s="36">
        <f t="shared" si="0"/>
        <v>0</v>
      </c>
      <c r="L16" s="36">
        <f t="shared" si="1"/>
        <v>0</v>
      </c>
      <c r="M16" s="36">
        <f t="shared" si="2"/>
        <v>0</v>
      </c>
      <c r="N16" s="36"/>
      <c r="O16" s="37">
        <f t="shared" si="3"/>
        <v>0</v>
      </c>
      <c r="P16" s="51">
        <v>15</v>
      </c>
      <c r="Q16">
        <f t="shared" si="4"/>
      </c>
    </row>
    <row r="17" spans="1:17" ht="12.75">
      <c r="A17" s="7">
        <v>16</v>
      </c>
      <c r="B17" s="55"/>
      <c r="C17" s="5"/>
      <c r="D17" s="5"/>
      <c r="E17" s="5"/>
      <c r="F17" s="34">
        <f>IF(ISERROR(VLOOKUP(Q17,Race1!$A$5:$Q$44,17,FALSE)),($D$43+1),VLOOKUP(Q17,Race1!$A$5:$Q$44,17,FALSE))</f>
        <v>0</v>
      </c>
      <c r="G17" s="34">
        <f>IF(ISERROR(VLOOKUP(Q17,Race2!$A$5:$Q$44,17,FALSE)),($D$43+1),VLOOKUP(Q17,Race2!$A$5:$Q$44,17,FALSE))</f>
        <v>0</v>
      </c>
      <c r="H17" s="34">
        <f>IF(ISERROR(VLOOKUP(Q17,Race3!$A$5:$Q$44,17,FALSE)),($D$43+1),VLOOKUP(Q17,Race3!$A$5:$Q$44,17,FALSE))</f>
        <v>0</v>
      </c>
      <c r="I17" s="39"/>
      <c r="J17" s="40"/>
      <c r="K17" s="36">
        <f t="shared" si="0"/>
        <v>0</v>
      </c>
      <c r="L17" s="36">
        <f t="shared" si="1"/>
        <v>0</v>
      </c>
      <c r="M17" s="36">
        <f t="shared" si="2"/>
        <v>0</v>
      </c>
      <c r="N17" s="36"/>
      <c r="O17" s="37">
        <f t="shared" si="3"/>
        <v>0</v>
      </c>
      <c r="P17" s="50">
        <v>16</v>
      </c>
      <c r="Q17">
        <f t="shared" si="4"/>
      </c>
    </row>
    <row r="18" spans="1:17" ht="12.75">
      <c r="A18" s="7">
        <v>17</v>
      </c>
      <c r="B18" s="55"/>
      <c r="C18" s="5"/>
      <c r="D18" s="5"/>
      <c r="E18" s="5"/>
      <c r="F18" s="34">
        <f>IF(ISERROR(VLOOKUP(Q18,Race1!$A$5:$Q$44,17,FALSE)),($D$43+1),VLOOKUP(Q18,Race1!$A$5:$Q$44,17,FALSE))</f>
        <v>0</v>
      </c>
      <c r="G18" s="34">
        <f>IF(ISERROR(VLOOKUP(Q18,Race2!$A$5:$Q$44,17,FALSE)),($D$43+1),VLOOKUP(Q18,Race2!$A$5:$Q$44,17,FALSE))</f>
        <v>0</v>
      </c>
      <c r="H18" s="34">
        <f>IF(ISERROR(VLOOKUP(Q18,Race3!$A$5:$Q$44,17,FALSE)),($D$43+1),VLOOKUP(Q18,Race3!$A$5:$Q$44,17,FALSE))</f>
        <v>0</v>
      </c>
      <c r="I18" s="39"/>
      <c r="J18" s="40"/>
      <c r="K18" s="36">
        <f t="shared" si="0"/>
        <v>0</v>
      </c>
      <c r="L18" s="36">
        <f t="shared" si="1"/>
        <v>0</v>
      </c>
      <c r="M18" s="36">
        <f t="shared" si="2"/>
        <v>0</v>
      </c>
      <c r="N18" s="36"/>
      <c r="O18" s="37">
        <f t="shared" si="3"/>
        <v>0</v>
      </c>
      <c r="P18" s="50">
        <v>17</v>
      </c>
      <c r="Q18">
        <f t="shared" si="4"/>
      </c>
    </row>
    <row r="19" spans="1:17" ht="12.75">
      <c r="A19" s="7">
        <v>18</v>
      </c>
      <c r="B19" s="55"/>
      <c r="C19" s="5"/>
      <c r="D19" s="5"/>
      <c r="E19" s="5"/>
      <c r="F19" s="34">
        <f>IF(ISERROR(VLOOKUP(Q19,Race1!$A$5:$Q$44,17,FALSE)),($D$43+1),VLOOKUP(Q19,Race1!$A$5:$Q$44,17,FALSE))</f>
        <v>0</v>
      </c>
      <c r="G19" s="34">
        <f>IF(ISERROR(VLOOKUP(Q19,Race2!$A$5:$Q$44,17,FALSE)),($D$43+1),VLOOKUP(Q19,Race2!$A$5:$Q$44,17,FALSE))</f>
        <v>0</v>
      </c>
      <c r="H19" s="34">
        <f>IF(ISERROR(VLOOKUP(Q19,Race3!$A$5:$Q$44,17,FALSE)),($D$43+1),VLOOKUP(Q19,Race3!$A$5:$Q$44,17,FALSE))</f>
        <v>0</v>
      </c>
      <c r="I19" s="39"/>
      <c r="J19" s="40"/>
      <c r="K19" s="36">
        <f t="shared" si="0"/>
        <v>0</v>
      </c>
      <c r="L19" s="36">
        <f t="shared" si="1"/>
        <v>0</v>
      </c>
      <c r="M19" s="36">
        <f t="shared" si="2"/>
        <v>0</v>
      </c>
      <c r="N19" s="36"/>
      <c r="O19" s="37">
        <f t="shared" si="3"/>
        <v>0</v>
      </c>
      <c r="P19" s="50">
        <v>18</v>
      </c>
      <c r="Q19">
        <f t="shared" si="4"/>
      </c>
    </row>
    <row r="20" spans="1:17" ht="12.75">
      <c r="A20" s="7">
        <v>19</v>
      </c>
      <c r="B20" s="55"/>
      <c r="C20" s="5"/>
      <c r="D20" s="5"/>
      <c r="E20" s="5"/>
      <c r="F20" s="34">
        <f>IF(ISERROR(VLOOKUP(Q20,Race1!$A$5:$Q$44,17,FALSE)),($D$43+1),VLOOKUP(Q20,Race1!$A$5:$Q$44,17,FALSE))</f>
        <v>0</v>
      </c>
      <c r="G20" s="34">
        <f>IF(ISERROR(VLOOKUP(Q20,Race2!$A$5:$Q$44,17,FALSE)),($D$43+1),VLOOKUP(Q20,Race2!$A$5:$Q$44,17,FALSE))</f>
        <v>0</v>
      </c>
      <c r="H20" s="34">
        <f>IF(ISERROR(VLOOKUP(Q20,Race3!$A$5:$Q$44,17,FALSE)),($D$43+1),VLOOKUP(Q20,Race3!$A$5:$Q$44,17,FALSE))</f>
        <v>0</v>
      </c>
      <c r="I20" s="41"/>
      <c r="J20" s="42"/>
      <c r="K20" s="36">
        <f t="shared" si="0"/>
        <v>0</v>
      </c>
      <c r="L20" s="36">
        <f t="shared" si="1"/>
        <v>0</v>
      </c>
      <c r="M20" s="36">
        <f t="shared" si="2"/>
        <v>0</v>
      </c>
      <c r="N20" s="36"/>
      <c r="O20" s="37">
        <f t="shared" si="3"/>
        <v>0</v>
      </c>
      <c r="P20" s="50">
        <v>19</v>
      </c>
      <c r="Q20">
        <f t="shared" si="4"/>
      </c>
    </row>
    <row r="21" spans="1:17" ht="12.75">
      <c r="A21" s="7">
        <v>20</v>
      </c>
      <c r="B21" s="55"/>
      <c r="C21" s="5"/>
      <c r="D21" s="5"/>
      <c r="E21" s="5"/>
      <c r="F21" s="34">
        <f>IF(ISERROR(VLOOKUP(Q21,Race1!$A$5:$Q$44,17,FALSE)),($D$43+1),VLOOKUP(Q21,Race1!$A$5:$Q$44,17,FALSE))</f>
        <v>0</v>
      </c>
      <c r="G21" s="34">
        <f>IF(ISERROR(VLOOKUP(Q21,Race2!$A$5:$Q$44,17,FALSE)),($D$43+1),VLOOKUP(Q21,Race2!$A$5:$Q$44,17,FALSE))</f>
        <v>0</v>
      </c>
      <c r="H21" s="34">
        <f>IF(ISERROR(VLOOKUP(Q21,Race3!$A$5:$Q$44,17,FALSE)),($D$43+1),VLOOKUP(Q21,Race3!$A$5:$Q$44,17,FALSE))</f>
        <v>0</v>
      </c>
      <c r="I21" s="39"/>
      <c r="J21" s="40"/>
      <c r="K21" s="36">
        <f t="shared" si="0"/>
        <v>0</v>
      </c>
      <c r="L21" s="36">
        <f t="shared" si="1"/>
        <v>0</v>
      </c>
      <c r="M21" s="36">
        <f t="shared" si="2"/>
        <v>0</v>
      </c>
      <c r="N21" s="36"/>
      <c r="O21" s="37">
        <f t="shared" si="3"/>
        <v>0</v>
      </c>
      <c r="P21" s="51">
        <v>20</v>
      </c>
      <c r="Q21">
        <f t="shared" si="4"/>
      </c>
    </row>
    <row r="22" spans="1:17" ht="12.75">
      <c r="A22" s="7">
        <v>21</v>
      </c>
      <c r="B22" s="55"/>
      <c r="C22" s="5"/>
      <c r="D22" s="5"/>
      <c r="E22" s="5"/>
      <c r="F22" s="34">
        <f>IF(ISERROR(VLOOKUP(Q22,Race1!$A$5:$Q$44,17,FALSE)),($D$43+1),VLOOKUP(Q22,Race1!$A$5:$Q$44,17,FALSE))</f>
        <v>0</v>
      </c>
      <c r="G22" s="34">
        <f>IF(ISERROR(VLOOKUP(Q22,Race2!$A$5:$Q$44,17,FALSE)),($D$43+1),VLOOKUP(Q22,Race2!$A$5:$Q$44,17,FALSE))</f>
        <v>0</v>
      </c>
      <c r="H22" s="34">
        <f>IF(ISERROR(VLOOKUP(Q22,Race3!$A$5:$Q$44,17,FALSE)),($D$43+1),VLOOKUP(Q22,Race3!$A$5:$Q$44,17,FALSE))</f>
        <v>0</v>
      </c>
      <c r="I22" s="39"/>
      <c r="J22" s="40"/>
      <c r="K22" s="36">
        <f t="shared" si="0"/>
        <v>0</v>
      </c>
      <c r="L22" s="36">
        <f t="shared" si="1"/>
        <v>0</v>
      </c>
      <c r="M22" s="36">
        <f t="shared" si="2"/>
        <v>0</v>
      </c>
      <c r="N22" s="36"/>
      <c r="O22" s="37">
        <f t="shared" si="3"/>
        <v>0</v>
      </c>
      <c r="P22" s="50">
        <v>21</v>
      </c>
      <c r="Q22">
        <f t="shared" si="4"/>
      </c>
    </row>
    <row r="23" spans="1:17" ht="12.75">
      <c r="A23" s="7">
        <v>22</v>
      </c>
      <c r="B23" s="55"/>
      <c r="C23" s="5"/>
      <c r="D23" s="5"/>
      <c r="E23" s="5"/>
      <c r="F23" s="34">
        <f>IF(ISERROR(VLOOKUP(Q23,Race1!$A$5:$Q$44,17,FALSE)),($D$43+1),VLOOKUP(Q23,Race1!$A$5:$Q$44,17,FALSE))</f>
        <v>0</v>
      </c>
      <c r="G23" s="34">
        <f>IF(ISERROR(VLOOKUP(Q23,Race2!$A$5:$Q$44,17,FALSE)),($D$43+1),VLOOKUP(Q23,Race2!$A$5:$Q$44,17,FALSE))</f>
        <v>0</v>
      </c>
      <c r="H23" s="34">
        <f>IF(ISERROR(VLOOKUP(Q23,Race3!$A$5:$Q$44,17,FALSE)),($D$43+1),VLOOKUP(Q23,Race3!$A$5:$Q$44,17,FALSE))</f>
        <v>0</v>
      </c>
      <c r="I23" s="39"/>
      <c r="J23" s="40"/>
      <c r="K23" s="36">
        <f t="shared" si="0"/>
        <v>0</v>
      </c>
      <c r="L23" s="36">
        <f t="shared" si="1"/>
        <v>0</v>
      </c>
      <c r="M23" s="36">
        <f t="shared" si="2"/>
        <v>0</v>
      </c>
      <c r="N23" s="36"/>
      <c r="O23" s="37">
        <f t="shared" si="3"/>
        <v>0</v>
      </c>
      <c r="P23" s="50">
        <v>22</v>
      </c>
      <c r="Q23">
        <f t="shared" si="4"/>
      </c>
    </row>
    <row r="24" spans="1:17" ht="12.75">
      <c r="A24" s="7">
        <v>23</v>
      </c>
      <c r="B24" s="55"/>
      <c r="C24" s="59"/>
      <c r="D24" s="5"/>
      <c r="E24" s="6"/>
      <c r="F24" s="34">
        <f>IF(ISERROR(VLOOKUP(Q24,Race1!$A$5:$Q$44,17,FALSE)),($D$43+1),VLOOKUP(Q24,Race1!$A$5:$Q$44,17,FALSE))</f>
        <v>0</v>
      </c>
      <c r="G24" s="34">
        <f>IF(ISERROR(VLOOKUP(Q24,Race2!$A$5:$Q$44,17,FALSE)),($D$43+1),VLOOKUP(Q24,Race2!$A$5:$Q$44,17,FALSE))</f>
        <v>0</v>
      </c>
      <c r="H24" s="34">
        <f>IF(ISERROR(VLOOKUP(Q24,Race3!$A$5:$Q$44,17,FALSE)),($D$43+1),VLOOKUP(Q24,Race3!$A$5:$Q$44,17,FALSE))</f>
        <v>0</v>
      </c>
      <c r="I24" s="39"/>
      <c r="J24" s="40"/>
      <c r="K24" s="36">
        <f t="shared" si="0"/>
        <v>0</v>
      </c>
      <c r="L24" s="36">
        <f t="shared" si="1"/>
        <v>0</v>
      </c>
      <c r="M24" s="36">
        <f t="shared" si="2"/>
        <v>0</v>
      </c>
      <c r="N24" s="36"/>
      <c r="O24" s="37">
        <f t="shared" si="3"/>
        <v>0</v>
      </c>
      <c r="P24" s="51">
        <v>23</v>
      </c>
      <c r="Q24">
        <f t="shared" si="4"/>
      </c>
    </row>
    <row r="25" spans="1:17" ht="12.75">
      <c r="A25" s="7">
        <v>24</v>
      </c>
      <c r="B25" s="55"/>
      <c r="C25" s="5"/>
      <c r="D25" s="5"/>
      <c r="E25" s="5"/>
      <c r="F25" s="34">
        <f>IF(ISERROR(VLOOKUP(Q25,Race1!$A$5:$Q$44,17,FALSE)),($D$43+1),VLOOKUP(Q25,Race1!$A$5:$Q$44,17,FALSE))</f>
        <v>0</v>
      </c>
      <c r="G25" s="34">
        <f>IF(ISERROR(VLOOKUP(Q25,Race2!$A$5:$Q$44,17,FALSE)),($D$43+1),VLOOKUP(Q25,Race2!$A$5:$Q$44,17,FALSE))</f>
        <v>0</v>
      </c>
      <c r="H25" s="34">
        <f>IF(ISERROR(VLOOKUP(Q25,Race3!$A$5:$Q$44,17,FALSE)),($D$43+1),VLOOKUP(Q25,Race3!$A$5:$Q$44,17,FALSE))</f>
        <v>0</v>
      </c>
      <c r="I25" s="41"/>
      <c r="J25" s="42"/>
      <c r="K25" s="36">
        <f t="shared" si="0"/>
        <v>0</v>
      </c>
      <c r="L25" s="36">
        <f t="shared" si="1"/>
        <v>0</v>
      </c>
      <c r="M25" s="36">
        <f t="shared" si="2"/>
        <v>0</v>
      </c>
      <c r="N25" s="36"/>
      <c r="O25" s="37">
        <f t="shared" si="3"/>
        <v>0</v>
      </c>
      <c r="P25" s="50">
        <v>24</v>
      </c>
      <c r="Q25">
        <f t="shared" si="4"/>
      </c>
    </row>
    <row r="26" spans="1:17" ht="12.75">
      <c r="A26" s="7">
        <v>25</v>
      </c>
      <c r="B26" s="55"/>
      <c r="C26" s="5"/>
      <c r="D26" s="5"/>
      <c r="E26" s="5"/>
      <c r="F26" s="34">
        <f>IF(ISERROR(VLOOKUP(Q26,Race1!$A$5:$Q$44,17,FALSE)),($D$43+1),VLOOKUP(Q26,Race1!$A$5:$Q$44,17,FALSE))</f>
        <v>0</v>
      </c>
      <c r="G26" s="34">
        <f>IF(ISERROR(VLOOKUP(Q26,Race2!$A$5:$Q$44,17,FALSE)),($D$43+1),VLOOKUP(Q26,Race2!$A$5:$Q$44,17,FALSE))</f>
        <v>0</v>
      </c>
      <c r="H26" s="34">
        <f>IF(ISERROR(VLOOKUP(Q26,Race3!$A$5:$Q$44,17,FALSE)),($D$43+1),VLOOKUP(Q26,Race3!$A$5:$Q$44,17,FALSE))</f>
        <v>0</v>
      </c>
      <c r="I26" s="41"/>
      <c r="J26" s="42"/>
      <c r="K26" s="36">
        <f t="shared" si="0"/>
        <v>0</v>
      </c>
      <c r="L26" s="36">
        <f t="shared" si="1"/>
        <v>0</v>
      </c>
      <c r="M26" s="36">
        <f t="shared" si="2"/>
        <v>0</v>
      </c>
      <c r="N26" s="36"/>
      <c r="O26" s="37">
        <f t="shared" si="3"/>
        <v>0</v>
      </c>
      <c r="P26" s="50">
        <v>25</v>
      </c>
      <c r="Q26">
        <f t="shared" si="4"/>
      </c>
    </row>
    <row r="27" spans="1:17" ht="12.75">
      <c r="A27" s="7">
        <v>26</v>
      </c>
      <c r="B27" s="55"/>
      <c r="C27" s="5"/>
      <c r="D27" s="5"/>
      <c r="E27" s="5"/>
      <c r="F27" s="34">
        <f>IF(ISERROR(VLOOKUP(Q27,Race1!$A$5:$Q$44,17,FALSE)),($D$43+1),VLOOKUP(Q27,Race1!$A$5:$Q$44,17,FALSE))</f>
        <v>0</v>
      </c>
      <c r="G27" s="34">
        <f>IF(ISERROR(VLOOKUP(Q27,Race2!$A$5:$Q$44,17,FALSE)),($D$43+1),VLOOKUP(Q27,Race2!$A$5:$Q$44,17,FALSE))</f>
        <v>0</v>
      </c>
      <c r="H27" s="34">
        <f>IF(ISERROR(VLOOKUP(Q27,Race3!$A$5:$Q$44,17,FALSE)),($D$43+1),VLOOKUP(Q27,Race3!$A$5:$Q$44,17,FALSE))</f>
        <v>0</v>
      </c>
      <c r="I27" s="39"/>
      <c r="J27" s="40"/>
      <c r="K27" s="36">
        <f t="shared" si="0"/>
        <v>0</v>
      </c>
      <c r="L27" s="36">
        <f t="shared" si="1"/>
        <v>0</v>
      </c>
      <c r="M27" s="36">
        <f t="shared" si="2"/>
        <v>0</v>
      </c>
      <c r="N27" s="36"/>
      <c r="O27" s="37">
        <f t="shared" si="3"/>
        <v>0</v>
      </c>
      <c r="P27" s="51">
        <v>26</v>
      </c>
      <c r="Q27">
        <f t="shared" si="4"/>
      </c>
    </row>
    <row r="28" spans="1:17" ht="12.75">
      <c r="A28" s="7">
        <v>27</v>
      </c>
      <c r="B28" s="55"/>
      <c r="C28" s="5"/>
      <c r="D28" s="5"/>
      <c r="E28" s="5"/>
      <c r="F28" s="34">
        <f>IF(ISERROR(VLOOKUP(Q28,Race1!$A$5:$Q$44,17,FALSE)),($D$43+1),VLOOKUP(Q28,Race1!$A$5:$Q$44,17,FALSE))</f>
        <v>0</v>
      </c>
      <c r="G28" s="34">
        <f>IF(ISERROR(VLOOKUP(Q28,Race2!$A$5:$Q$44,17,FALSE)),($D$43+1),VLOOKUP(Q28,Race2!$A$5:$Q$44,17,FALSE))</f>
        <v>0</v>
      </c>
      <c r="H28" s="34">
        <f>IF(ISERROR(VLOOKUP(Q28,Race3!$A$5:$Q$44,17,FALSE)),($D$43+1),VLOOKUP(Q28,Race3!$A$5:$Q$44,17,FALSE))</f>
        <v>0</v>
      </c>
      <c r="I28" s="41"/>
      <c r="J28" s="42"/>
      <c r="K28" s="36">
        <f t="shared" si="0"/>
        <v>0</v>
      </c>
      <c r="L28" s="36">
        <f t="shared" si="1"/>
        <v>0</v>
      </c>
      <c r="M28" s="36">
        <f t="shared" si="2"/>
        <v>0</v>
      </c>
      <c r="N28" s="36"/>
      <c r="O28" s="37">
        <f t="shared" si="3"/>
        <v>0</v>
      </c>
      <c r="P28" s="50">
        <v>27</v>
      </c>
      <c r="Q28">
        <f t="shared" si="4"/>
      </c>
    </row>
    <row r="29" spans="1:17" ht="12.75">
      <c r="A29" s="7">
        <v>28</v>
      </c>
      <c r="B29" s="55"/>
      <c r="C29" s="5"/>
      <c r="D29" s="5"/>
      <c r="E29" s="6"/>
      <c r="F29" s="34">
        <f>IF(ISERROR(VLOOKUP(Q29,Race1!$A$5:$Q$44,17,FALSE)),($D$43+1),VLOOKUP(Q29,Race1!$A$5:$Q$44,17,FALSE))</f>
        <v>0</v>
      </c>
      <c r="G29" s="34">
        <f>IF(ISERROR(VLOOKUP(Q29,Race2!$A$5:$Q$44,17,FALSE)),($D$43+1),VLOOKUP(Q29,Race2!$A$5:$Q$44,17,FALSE))</f>
        <v>0</v>
      </c>
      <c r="H29" s="34">
        <f>IF(ISERROR(VLOOKUP(Q29,Race3!$A$5:$Q$44,17,FALSE)),($D$43+1),VLOOKUP(Q29,Race3!$A$5:$Q$44,17,FALSE))</f>
        <v>0</v>
      </c>
      <c r="I29" s="39"/>
      <c r="J29" s="40"/>
      <c r="K29" s="36">
        <f t="shared" si="0"/>
        <v>0</v>
      </c>
      <c r="L29" s="36">
        <f t="shared" si="1"/>
        <v>0</v>
      </c>
      <c r="M29" s="36">
        <f t="shared" si="2"/>
        <v>0</v>
      </c>
      <c r="N29" s="36"/>
      <c r="O29" s="37">
        <f t="shared" si="3"/>
        <v>0</v>
      </c>
      <c r="P29" s="50">
        <v>28</v>
      </c>
      <c r="Q29">
        <f t="shared" si="4"/>
      </c>
    </row>
    <row r="30" spans="1:17" ht="12.75">
      <c r="A30" s="7">
        <v>29</v>
      </c>
      <c r="B30" s="55"/>
      <c r="C30" s="5"/>
      <c r="D30" s="5"/>
      <c r="E30" s="5"/>
      <c r="F30" s="34">
        <f>IF(ISERROR(VLOOKUP(Q30,Race1!$A$5:$Q$44,17,FALSE)),($D$43+1),VLOOKUP(Q30,Race1!$A$5:$Q$44,17,FALSE))</f>
        <v>0</v>
      </c>
      <c r="G30" s="34">
        <f>IF(ISERROR(VLOOKUP(Q30,Race2!$A$5:$Q$44,17,FALSE)),($D$43+1),VLOOKUP(Q30,Race2!$A$5:$Q$44,17,FALSE))</f>
        <v>0</v>
      </c>
      <c r="H30" s="34">
        <f>IF(ISERROR(VLOOKUP(Q30,Race3!$A$5:$Q$44,17,FALSE)),($D$43+1),VLOOKUP(Q30,Race3!$A$5:$Q$44,17,FALSE))</f>
        <v>0</v>
      </c>
      <c r="I30" s="39"/>
      <c r="J30" s="40"/>
      <c r="K30" s="36">
        <f t="shared" si="0"/>
        <v>0</v>
      </c>
      <c r="L30" s="36">
        <f t="shared" si="1"/>
        <v>0</v>
      </c>
      <c r="M30" s="36">
        <f t="shared" si="2"/>
        <v>0</v>
      </c>
      <c r="N30" s="36"/>
      <c r="O30" s="37">
        <f t="shared" si="3"/>
        <v>0</v>
      </c>
      <c r="P30" s="51">
        <v>29</v>
      </c>
      <c r="Q30">
        <f t="shared" si="4"/>
      </c>
    </row>
    <row r="31" spans="1:17" ht="12.75">
      <c r="A31" s="7">
        <v>30</v>
      </c>
      <c r="B31" s="55"/>
      <c r="C31" s="5"/>
      <c r="D31" s="5"/>
      <c r="E31" s="5"/>
      <c r="F31" s="34">
        <f>IF(ISERROR(VLOOKUP(Q31,Race1!$A$5:$Q$44,17,FALSE)),($D$43+1),VLOOKUP(Q31,Race1!$A$5:$Q$44,17,FALSE))</f>
        <v>0</v>
      </c>
      <c r="G31" s="34">
        <f>IF(ISERROR(VLOOKUP(Q31,Race2!$A$5:$Q$44,17,FALSE)),($D$43+1),VLOOKUP(Q31,Race2!$A$5:$Q$44,17,FALSE))</f>
        <v>0</v>
      </c>
      <c r="H31" s="34">
        <f>IF(ISERROR(VLOOKUP(Q31,Race3!$A$5:$Q$44,17,FALSE)),($D$43+1),VLOOKUP(Q31,Race3!$A$5:$Q$44,17,FALSE))</f>
        <v>0</v>
      </c>
      <c r="I31" s="39"/>
      <c r="J31" s="40"/>
      <c r="K31" s="36">
        <f t="shared" si="0"/>
        <v>0</v>
      </c>
      <c r="L31" s="36">
        <f t="shared" si="1"/>
        <v>0</v>
      </c>
      <c r="M31" s="36">
        <f t="shared" si="2"/>
        <v>0</v>
      </c>
      <c r="N31" s="36"/>
      <c r="O31" s="37">
        <f t="shared" si="3"/>
        <v>0</v>
      </c>
      <c r="P31" s="50">
        <v>30</v>
      </c>
      <c r="Q31">
        <f t="shared" si="4"/>
      </c>
    </row>
    <row r="32" spans="1:17" ht="12.75">
      <c r="A32" s="7">
        <v>31</v>
      </c>
      <c r="B32" s="55"/>
      <c r="C32" s="5"/>
      <c r="D32" s="5"/>
      <c r="E32" s="5"/>
      <c r="F32" s="34">
        <f>IF(ISERROR(VLOOKUP(Q32,Race1!$A$5:$Q$44,17,FALSE)),($D$43+1),VLOOKUP(Q32,Race1!$A$5:$Q$44,17,FALSE))</f>
        <v>0</v>
      </c>
      <c r="G32" s="34">
        <f>IF(ISERROR(VLOOKUP(Q32,Race2!$A$5:$Q$44,17,FALSE)),($D$43+1),VLOOKUP(Q32,Race2!$A$5:$Q$44,17,FALSE))</f>
        <v>0</v>
      </c>
      <c r="H32" s="34">
        <f>IF(ISERROR(VLOOKUP(Q32,Race3!$A$5:$Q$44,17,FALSE)),($D$43+1),VLOOKUP(Q32,Race3!$A$5:$Q$44,17,FALSE))</f>
        <v>0</v>
      </c>
      <c r="I32" s="39"/>
      <c r="J32" s="40"/>
      <c r="K32" s="36">
        <f t="shared" si="0"/>
        <v>0</v>
      </c>
      <c r="L32" s="36">
        <f t="shared" si="1"/>
        <v>0</v>
      </c>
      <c r="M32" s="36">
        <f t="shared" si="2"/>
        <v>0</v>
      </c>
      <c r="N32" s="36"/>
      <c r="O32" s="37">
        <f t="shared" si="3"/>
        <v>0</v>
      </c>
      <c r="P32" s="50">
        <v>31</v>
      </c>
      <c r="Q32">
        <f t="shared" si="4"/>
      </c>
    </row>
    <row r="33" spans="1:17" ht="12.75">
      <c r="A33" s="7">
        <v>32</v>
      </c>
      <c r="B33" s="55"/>
      <c r="C33" s="5"/>
      <c r="D33" s="5"/>
      <c r="E33" s="5"/>
      <c r="F33" s="34">
        <f>IF(ISERROR(VLOOKUP(Q33,Race1!$A$5:$Q$44,17,FALSE)),($D$43+1),VLOOKUP(Q33,Race1!$A$5:$Q$44,17,FALSE))</f>
        <v>0</v>
      </c>
      <c r="G33" s="34">
        <f>IF(ISERROR(VLOOKUP(Q33,Race2!$A$5:$Q$44,17,FALSE)),($D$43+1),VLOOKUP(Q33,Race2!$A$5:$Q$44,17,FALSE))</f>
        <v>0</v>
      </c>
      <c r="H33" s="34">
        <f>IF(ISERROR(VLOOKUP(Q33,Race3!$A$5:$Q$44,17,FALSE)),($D$43+1),VLOOKUP(Q33,Race3!$A$5:$Q$44,17,FALSE))</f>
        <v>0</v>
      </c>
      <c r="I33" s="39"/>
      <c r="J33" s="40"/>
      <c r="K33" s="36">
        <f t="shared" si="0"/>
        <v>0</v>
      </c>
      <c r="L33" s="36">
        <f t="shared" si="1"/>
        <v>0</v>
      </c>
      <c r="M33" s="36">
        <f t="shared" si="2"/>
        <v>0</v>
      </c>
      <c r="N33" s="36"/>
      <c r="O33" s="37">
        <f t="shared" si="3"/>
        <v>0</v>
      </c>
      <c r="P33" s="51">
        <v>32</v>
      </c>
      <c r="Q33">
        <f t="shared" si="4"/>
      </c>
    </row>
    <row r="34" spans="1:17" ht="12.75">
      <c r="A34" s="7">
        <v>33</v>
      </c>
      <c r="B34" s="55"/>
      <c r="C34" s="5"/>
      <c r="D34" s="5"/>
      <c r="E34" s="5"/>
      <c r="F34" s="34">
        <f>IF(ISERROR(VLOOKUP(Q34,Race1!$A$5:$Q$44,17,FALSE)),($D$43+1),VLOOKUP(Q34,Race1!$A$5:$Q$44,17,FALSE))</f>
        <v>0</v>
      </c>
      <c r="G34" s="34">
        <f>IF(ISERROR(VLOOKUP(Q34,Race2!$A$5:$Q$44,17,FALSE)),($D$43+1),VLOOKUP(Q34,Race2!$A$5:$Q$44,17,FALSE))</f>
        <v>0</v>
      </c>
      <c r="H34" s="34">
        <f>IF(ISERROR(VLOOKUP(Q34,Race3!$A$5:$Q$44,17,FALSE)),($D$43+1),VLOOKUP(Q34,Race3!$A$5:$Q$44,17,FALSE))</f>
        <v>0</v>
      </c>
      <c r="I34" s="39"/>
      <c r="J34" s="40"/>
      <c r="K34" s="36">
        <f t="shared" si="0"/>
        <v>0</v>
      </c>
      <c r="L34" s="36">
        <f t="shared" si="1"/>
        <v>0</v>
      </c>
      <c r="M34" s="36">
        <f t="shared" si="2"/>
        <v>0</v>
      </c>
      <c r="N34" s="36"/>
      <c r="O34" s="37">
        <f t="shared" si="3"/>
        <v>0</v>
      </c>
      <c r="P34" s="50">
        <v>33</v>
      </c>
      <c r="Q34">
        <f t="shared" si="4"/>
      </c>
    </row>
    <row r="35" spans="1:17" ht="12.75">
      <c r="A35" s="7">
        <v>34</v>
      </c>
      <c r="B35" s="55"/>
      <c r="C35" s="5"/>
      <c r="D35" s="5"/>
      <c r="E35" s="6"/>
      <c r="F35" s="34">
        <f>IF(ISERROR(VLOOKUP(Q35,Race1!$A$5:$Q$44,17,FALSE)),($D$43+1),VLOOKUP(Q35,Race1!$A$5:$Q$44,17,FALSE))</f>
        <v>0</v>
      </c>
      <c r="G35" s="34">
        <f>IF(ISERROR(VLOOKUP(Q35,Race2!$A$5:$Q$44,17,FALSE)),($D$43+1),VLOOKUP(Q35,Race2!$A$5:$Q$44,17,FALSE))</f>
        <v>0</v>
      </c>
      <c r="H35" s="34">
        <f>IF(ISERROR(VLOOKUP(Q35,Race3!$A$5:$Q$44,17,FALSE)),($D$43+1),VLOOKUP(Q35,Race3!$A$5:$Q$44,17,FALSE))</f>
        <v>0</v>
      </c>
      <c r="I35" s="41"/>
      <c r="J35" s="42"/>
      <c r="K35" s="36">
        <f t="shared" si="0"/>
        <v>0</v>
      </c>
      <c r="L35" s="36">
        <f t="shared" si="1"/>
        <v>0</v>
      </c>
      <c r="M35" s="36">
        <f t="shared" si="2"/>
        <v>0</v>
      </c>
      <c r="N35" s="36"/>
      <c r="O35" s="37">
        <f t="shared" si="3"/>
        <v>0</v>
      </c>
      <c r="P35" s="50">
        <v>34</v>
      </c>
      <c r="Q35">
        <f t="shared" si="4"/>
      </c>
    </row>
    <row r="36" spans="1:17" ht="12.75">
      <c r="A36" s="7">
        <v>35</v>
      </c>
      <c r="B36" s="55"/>
      <c r="C36" s="5"/>
      <c r="D36" s="5"/>
      <c r="E36" s="5"/>
      <c r="F36" s="34">
        <f>IF(ISERROR(VLOOKUP(Q36,Race1!$A$5:$Q$44,17,FALSE)),($D$43+1),VLOOKUP(Q36,Race1!$A$5:$Q$44,17,FALSE))</f>
        <v>0</v>
      </c>
      <c r="G36" s="34">
        <f>IF(ISERROR(VLOOKUP(Q36,Race2!$A$5:$Q$44,17,FALSE)),($D$43+1),VLOOKUP(Q36,Race2!$A$5:$Q$44,17,FALSE))</f>
        <v>0</v>
      </c>
      <c r="H36" s="34">
        <f>IF(ISERROR(VLOOKUP(Q36,Race3!$A$5:$Q$44,17,FALSE)),($D$43+1),VLOOKUP(Q36,Race3!$A$5:$Q$44,17,FALSE))</f>
        <v>0</v>
      </c>
      <c r="I36" s="39"/>
      <c r="J36" s="40"/>
      <c r="K36" s="36">
        <f t="shared" si="0"/>
        <v>0</v>
      </c>
      <c r="L36" s="36">
        <f t="shared" si="1"/>
        <v>0</v>
      </c>
      <c r="M36" s="36">
        <f t="shared" si="2"/>
        <v>0</v>
      </c>
      <c r="N36" s="36"/>
      <c r="O36" s="37">
        <f t="shared" si="3"/>
        <v>0</v>
      </c>
      <c r="P36" s="50">
        <v>35</v>
      </c>
      <c r="Q36">
        <f t="shared" si="4"/>
      </c>
    </row>
    <row r="37" spans="1:17" ht="12.75">
      <c r="A37" s="7">
        <v>36</v>
      </c>
      <c r="B37" s="55"/>
      <c r="C37" s="5"/>
      <c r="D37" s="5"/>
      <c r="E37" s="5"/>
      <c r="F37" s="34">
        <f>IF(ISERROR(VLOOKUP(Q37,Race1!$A$5:$Q$44,17,FALSE)),($D$43+1),VLOOKUP(Q37,Race1!$A$5:$Q$44,17,FALSE))</f>
        <v>0</v>
      </c>
      <c r="G37" s="34">
        <f>IF(ISERROR(VLOOKUP(Q37,Race2!$A$5:$Q$44,17,FALSE)),($D$43+1),VLOOKUP(Q37,Race2!$A$5:$Q$44,17,FALSE))</f>
        <v>0</v>
      </c>
      <c r="H37" s="34">
        <f>IF(ISERROR(VLOOKUP(Q37,Race3!$A$5:$Q$44,17,FALSE)),($D$43+1),VLOOKUP(Q37,Race3!$A$5:$Q$44,17,FALSE))</f>
        <v>0</v>
      </c>
      <c r="I37" s="43"/>
      <c r="J37" s="44"/>
      <c r="K37" s="36">
        <f t="shared" si="0"/>
        <v>0</v>
      </c>
      <c r="L37" s="36">
        <f t="shared" si="1"/>
        <v>0</v>
      </c>
      <c r="M37" s="36">
        <f t="shared" si="2"/>
        <v>0</v>
      </c>
      <c r="N37" s="61"/>
      <c r="O37" s="37">
        <f t="shared" si="3"/>
        <v>0</v>
      </c>
      <c r="P37" s="50">
        <v>36</v>
      </c>
      <c r="Q37">
        <f t="shared" si="4"/>
      </c>
    </row>
    <row r="38" spans="1:17" ht="12.75">
      <c r="A38" s="7">
        <v>37</v>
      </c>
      <c r="B38" s="55"/>
      <c r="C38" s="5"/>
      <c r="D38" s="5"/>
      <c r="E38" s="6"/>
      <c r="F38" s="34">
        <f>IF(ISERROR(VLOOKUP(Q38,Race1!$A$5:$Q$44,17,FALSE)),($D$43+1),VLOOKUP(Q38,Race1!$A$5:$Q$44,17,FALSE))</f>
        <v>0</v>
      </c>
      <c r="G38" s="34">
        <f>IF(ISERROR(VLOOKUP(Q38,Race2!$A$5:$Q$44,17,FALSE)),($D$43+1),VLOOKUP(Q38,Race2!$A$5:$Q$44,17,FALSE))</f>
        <v>0</v>
      </c>
      <c r="H38" s="34">
        <f>IF(ISERROR(VLOOKUP(Q38,Race3!$A$5:$Q$44,17,FALSE)),($D$43+1),VLOOKUP(Q38,Race3!$A$5:$Q$44,17,FALSE))</f>
        <v>0</v>
      </c>
      <c r="I38" s="45"/>
      <c r="J38" s="46"/>
      <c r="K38" s="36">
        <f t="shared" si="0"/>
        <v>0</v>
      </c>
      <c r="L38" s="36">
        <f t="shared" si="1"/>
        <v>0</v>
      </c>
      <c r="M38" s="36">
        <f t="shared" si="2"/>
        <v>0</v>
      </c>
      <c r="N38" s="36"/>
      <c r="O38" s="37">
        <f t="shared" si="3"/>
        <v>0</v>
      </c>
      <c r="P38" s="51">
        <v>37</v>
      </c>
      <c r="Q38">
        <f t="shared" si="4"/>
      </c>
    </row>
    <row r="39" spans="1:17" ht="12.75">
      <c r="A39" s="7">
        <v>38</v>
      </c>
      <c r="B39" s="57"/>
      <c r="C39" s="5"/>
      <c r="D39" s="5"/>
      <c r="E39" s="5"/>
      <c r="F39" s="34">
        <f>IF(ISERROR(VLOOKUP(Q39,Race1!$A$5:$Q$44,17,FALSE)),($D$43+1),VLOOKUP(Q39,Race1!$A$5:$Q$44,17,FALSE))</f>
        <v>0</v>
      </c>
      <c r="G39" s="34">
        <f>IF(ISERROR(VLOOKUP(Q39,Race2!$A$5:$Q$44,17,FALSE)),($D$43+1),VLOOKUP(Q39,Race2!$A$5:$Q$44,17,FALSE))</f>
        <v>0</v>
      </c>
      <c r="H39" s="34">
        <f>IF(ISERROR(VLOOKUP(Q39,Race3!$A$5:$Q$44,17,FALSE)),($D$43+1),VLOOKUP(Q39,Race3!$A$5:$Q$44,17,FALSE))</f>
        <v>0</v>
      </c>
      <c r="I39" s="45"/>
      <c r="J39" s="46"/>
      <c r="K39" s="36">
        <f t="shared" si="0"/>
        <v>0</v>
      </c>
      <c r="L39" s="36">
        <f t="shared" si="1"/>
        <v>0</v>
      </c>
      <c r="M39" s="36">
        <f t="shared" si="2"/>
        <v>0</v>
      </c>
      <c r="N39" s="36"/>
      <c r="O39" s="37">
        <f t="shared" si="3"/>
        <v>0</v>
      </c>
      <c r="P39" s="50">
        <v>38</v>
      </c>
      <c r="Q39">
        <f t="shared" si="4"/>
      </c>
    </row>
    <row r="40" spans="1:17" ht="12.75">
      <c r="A40" s="7">
        <v>39</v>
      </c>
      <c r="B40" s="57"/>
      <c r="C40" s="5"/>
      <c r="D40" s="5"/>
      <c r="E40" s="6"/>
      <c r="F40" s="34">
        <f>IF(ISERROR(VLOOKUP(Q40,Race1!$A$5:$Q$44,17,FALSE)),($D$43+1),VLOOKUP(Q40,Race1!$A$5:$Q$44,17,FALSE))</f>
        <v>0</v>
      </c>
      <c r="G40" s="34">
        <f>IF(ISERROR(VLOOKUP(Q40,Race2!$A$5:$Q$44,17,FALSE)),($D$43+1),VLOOKUP(Q40,Race2!$A$5:$Q$44,17,FALSE))</f>
        <v>0</v>
      </c>
      <c r="H40" s="34">
        <f>IF(ISERROR(VLOOKUP(Q40,Race3!$A$5:$Q$44,17,FALSE)),($D$43+1),VLOOKUP(Q40,Race3!$A$5:$Q$44,17,FALSE))</f>
        <v>0</v>
      </c>
      <c r="I40" s="45"/>
      <c r="J40" s="46"/>
      <c r="K40" s="36">
        <f t="shared" si="0"/>
        <v>0</v>
      </c>
      <c r="L40" s="36">
        <f t="shared" si="1"/>
        <v>0</v>
      </c>
      <c r="M40" s="36">
        <f t="shared" si="2"/>
        <v>0</v>
      </c>
      <c r="N40" s="36"/>
      <c r="O40" s="37">
        <f t="shared" si="3"/>
        <v>0</v>
      </c>
      <c r="P40" s="50">
        <v>39</v>
      </c>
      <c r="Q40">
        <f t="shared" si="4"/>
      </c>
    </row>
    <row r="41" spans="1:17" ht="12.75">
      <c r="A41" s="7">
        <v>40</v>
      </c>
      <c r="B41" s="57"/>
      <c r="C41" s="5"/>
      <c r="D41" s="5"/>
      <c r="E41" s="5"/>
      <c r="F41" s="34">
        <f>IF(ISERROR(VLOOKUP(Q41,Race1!$A$5:$Q$44,17,FALSE)),($D$43+1),VLOOKUP(Q41,Race1!$A$5:$Q$44,17,FALSE))</f>
        <v>0</v>
      </c>
      <c r="G41" s="34">
        <f>IF(ISERROR(VLOOKUP(Q41,Race2!$A$5:$Q$44,17,FALSE)),($D$43+1),VLOOKUP(Q41,Race2!$A$5:$Q$44,17,FALSE))</f>
        <v>0</v>
      </c>
      <c r="H41" s="34">
        <f>IF(ISERROR(VLOOKUP(Q41,Race3!$A$5:$Q$44,17,FALSE)),($D$43+1),VLOOKUP(Q41,Race3!$A$5:$Q$44,17,FALSE))</f>
        <v>0</v>
      </c>
      <c r="I41" s="45"/>
      <c r="J41" s="46"/>
      <c r="K41" s="36">
        <f t="shared" si="0"/>
        <v>0</v>
      </c>
      <c r="L41" s="36">
        <f t="shared" si="1"/>
        <v>0</v>
      </c>
      <c r="M41" s="36">
        <f t="shared" si="2"/>
        <v>0</v>
      </c>
      <c r="N41" s="36"/>
      <c r="O41" s="37">
        <f t="shared" si="3"/>
        <v>0</v>
      </c>
      <c r="P41" s="50">
        <v>40</v>
      </c>
      <c r="Q41">
        <f t="shared" si="4"/>
      </c>
    </row>
    <row r="43" ht="12.75">
      <c r="D43" s="23">
        <f>COUNTA(D2:D41)</f>
        <v>12</v>
      </c>
    </row>
  </sheetData>
  <printOptions horizontalCentered="1"/>
  <pageMargins left="0.4330708661417323" right="0.1968503937007874" top="0.984251968503937" bottom="0.4724409448818898" header="0.5511811023622047" footer="0.5118110236220472"/>
  <pageSetup fitToHeight="1" fitToWidth="1" horizontalDpi="300" verticalDpi="300" orientation="portrait" paperSize="9" r:id="rId1"/>
  <headerFooter alignWithMargins="0">
    <oddHeader>&amp;C&amp;14Pioneer Cup March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Q44"/>
  <sheetViews>
    <sheetView zoomScale="85" zoomScaleNormal="85" workbookViewId="0" topLeftCell="D1">
      <selection activeCell="I5" sqref="I5:I15"/>
    </sheetView>
  </sheetViews>
  <sheetFormatPr defaultColWidth="9.140625" defaultRowHeight="12.75"/>
  <cols>
    <col min="1" max="3" width="10.140625" style="0" hidden="1" customWidth="1"/>
    <col min="4" max="4" width="10.140625" style="13" customWidth="1"/>
    <col min="5" max="5" width="6.140625" style="23" customWidth="1"/>
    <col min="6" max="6" width="13.8515625" style="23" bestFit="1" customWidth="1"/>
    <col min="7" max="7" width="13.28125" style="23" bestFit="1" customWidth="1"/>
    <col min="8" max="8" width="4.140625" style="23" bestFit="1" customWidth="1"/>
    <col min="9" max="9" width="18.421875" style="23" bestFit="1" customWidth="1"/>
    <col min="10" max="10" width="7.7109375" style="23" bestFit="1" customWidth="1"/>
    <col min="11" max="11" width="13.28125" style="23" bestFit="1" customWidth="1"/>
    <col min="12" max="12" width="6.7109375" style="23" bestFit="1" customWidth="1"/>
    <col min="13" max="13" width="12.7109375" style="23" bestFit="1" customWidth="1"/>
    <col min="14" max="14" width="9.421875" style="23" bestFit="1" customWidth="1"/>
    <col min="15" max="15" width="14.421875" style="23" bestFit="1" customWidth="1"/>
    <col min="16" max="16" width="10.00390625" style="23" bestFit="1" customWidth="1"/>
    <col min="17" max="17" width="12.28125" style="23" bestFit="1" customWidth="1"/>
  </cols>
  <sheetData>
    <row r="4" spans="1:17" ht="48">
      <c r="A4" s="8" t="s">
        <v>20</v>
      </c>
      <c r="B4" s="10" t="s">
        <v>21</v>
      </c>
      <c r="C4" s="10" t="s">
        <v>24</v>
      </c>
      <c r="D4" s="11" t="s">
        <v>26</v>
      </c>
      <c r="E4" s="14" t="s">
        <v>7</v>
      </c>
      <c r="F4" s="14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5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" t="s">
        <v>18</v>
      </c>
      <c r="Q4" s="20" t="s">
        <v>19</v>
      </c>
    </row>
    <row r="5" spans="1:17" ht="12.75">
      <c r="A5" s="5" t="str">
        <f aca="true" t="shared" si="0" ref="A5:A14">CONCATENATE(F5,E5)</f>
        <v>JowettJ</v>
      </c>
      <c r="B5" s="5">
        <f aca="true" t="shared" si="1" ref="B5:B14">Q5</f>
        <v>1</v>
      </c>
      <c r="C5" s="5" t="s">
        <v>25</v>
      </c>
      <c r="D5" s="12" t="str">
        <f>IF(A5="","","Yes")</f>
        <v>Yes</v>
      </c>
      <c r="E5" s="5" t="s">
        <v>45</v>
      </c>
      <c r="F5" s="5" t="s">
        <v>46</v>
      </c>
      <c r="G5" s="21" t="s">
        <v>47</v>
      </c>
      <c r="H5" s="21">
        <v>-40</v>
      </c>
      <c r="I5" s="5" t="s">
        <v>48</v>
      </c>
      <c r="J5" s="5">
        <v>4665</v>
      </c>
      <c r="K5" s="21" t="s">
        <v>49</v>
      </c>
      <c r="L5" s="21">
        <v>1155</v>
      </c>
      <c r="M5" s="5">
        <v>34</v>
      </c>
      <c r="N5" s="9">
        <v>27</v>
      </c>
      <c r="O5" s="22">
        <v>2067</v>
      </c>
      <c r="P5" s="22">
        <v>1853.8116591928251</v>
      </c>
      <c r="Q5" s="21">
        <v>1</v>
      </c>
    </row>
    <row r="6" spans="1:17" ht="12.75">
      <c r="A6" s="5" t="str">
        <f t="shared" si="0"/>
        <v>DerhamS</v>
      </c>
      <c r="B6" s="5">
        <f t="shared" si="1"/>
        <v>2</v>
      </c>
      <c r="C6" s="5" t="s">
        <v>25</v>
      </c>
      <c r="D6" s="12" t="str">
        <f aca="true" t="shared" si="2" ref="D6:D44">IF(A6="","","Yes")</f>
        <v>Yes</v>
      </c>
      <c r="E6" s="5" t="s">
        <v>50</v>
      </c>
      <c r="F6" s="5" t="s">
        <v>51</v>
      </c>
      <c r="G6" s="21" t="s">
        <v>52</v>
      </c>
      <c r="H6" s="21">
        <v>-20</v>
      </c>
      <c r="I6" s="5" t="s">
        <v>53</v>
      </c>
      <c r="J6" s="5">
        <v>148905</v>
      </c>
      <c r="K6" s="21" t="s">
        <v>54</v>
      </c>
      <c r="L6" s="21">
        <v>1078</v>
      </c>
      <c r="M6" s="5">
        <v>33</v>
      </c>
      <c r="N6" s="5">
        <v>40</v>
      </c>
      <c r="O6" s="22">
        <v>2020</v>
      </c>
      <c r="P6" s="22">
        <v>1909.2627599243856</v>
      </c>
      <c r="Q6" s="21">
        <v>2</v>
      </c>
    </row>
    <row r="7" spans="1:17" ht="12.75">
      <c r="A7" s="5" t="str">
        <f t="shared" si="0"/>
        <v>CookT</v>
      </c>
      <c r="B7" s="5">
        <f t="shared" si="1"/>
        <v>3</v>
      </c>
      <c r="C7" s="5" t="s">
        <v>25</v>
      </c>
      <c r="D7" s="12" t="str">
        <f t="shared" si="2"/>
        <v>Yes</v>
      </c>
      <c r="E7" s="5" t="s">
        <v>55</v>
      </c>
      <c r="F7" s="5" t="s">
        <v>56</v>
      </c>
      <c r="G7" s="21" t="s">
        <v>57</v>
      </c>
      <c r="H7" s="21">
        <v>40</v>
      </c>
      <c r="I7" s="6" t="s">
        <v>58</v>
      </c>
      <c r="J7" s="5">
        <v>950</v>
      </c>
      <c r="K7" s="21" t="s">
        <v>58</v>
      </c>
      <c r="L7" s="21">
        <v>1059</v>
      </c>
      <c r="M7" s="5">
        <v>35</v>
      </c>
      <c r="N7" s="5">
        <v>40</v>
      </c>
      <c r="O7" s="22">
        <v>2140</v>
      </c>
      <c r="P7" s="22">
        <v>1947.2247497725205</v>
      </c>
      <c r="Q7" s="21">
        <v>3</v>
      </c>
    </row>
    <row r="8" spans="1:17" ht="12.75">
      <c r="A8" s="5" t="str">
        <f t="shared" si="0"/>
        <v>FriendC</v>
      </c>
      <c r="B8" s="5">
        <f t="shared" si="1"/>
        <v>4</v>
      </c>
      <c r="C8" s="5" t="s">
        <v>25</v>
      </c>
      <c r="D8" s="12" t="str">
        <f t="shared" si="2"/>
        <v>Yes</v>
      </c>
      <c r="E8" s="5" t="s">
        <v>59</v>
      </c>
      <c r="F8" s="5" t="s">
        <v>60</v>
      </c>
      <c r="G8" s="21" t="s">
        <v>61</v>
      </c>
      <c r="H8" s="21">
        <v>80</v>
      </c>
      <c r="I8" s="5" t="s">
        <v>53</v>
      </c>
      <c r="J8" s="5">
        <v>146286</v>
      </c>
      <c r="K8" s="21" t="s">
        <v>54</v>
      </c>
      <c r="L8" s="21">
        <v>1078</v>
      </c>
      <c r="M8" s="5">
        <v>44</v>
      </c>
      <c r="N8" s="9">
        <v>45</v>
      </c>
      <c r="O8" s="22">
        <v>2685</v>
      </c>
      <c r="P8" s="22">
        <v>2318.6528497409327</v>
      </c>
      <c r="Q8" s="21">
        <v>4</v>
      </c>
    </row>
    <row r="9" spans="1:17" ht="12.75">
      <c r="A9" s="5" t="str">
        <f t="shared" si="0"/>
        <v>BowdlerR</v>
      </c>
      <c r="B9" s="5">
        <f t="shared" si="1"/>
        <v>5</v>
      </c>
      <c r="C9" s="5" t="s">
        <v>25</v>
      </c>
      <c r="D9" s="12" t="str">
        <f t="shared" si="2"/>
        <v>Yes</v>
      </c>
      <c r="E9" s="5" t="s">
        <v>62</v>
      </c>
      <c r="F9" s="5" t="s">
        <v>63</v>
      </c>
      <c r="G9" s="21" t="s">
        <v>64</v>
      </c>
      <c r="H9" s="21">
        <v>100</v>
      </c>
      <c r="I9" s="5" t="s">
        <v>53</v>
      </c>
      <c r="J9" s="5">
        <v>102560</v>
      </c>
      <c r="K9" s="21" t="s">
        <v>54</v>
      </c>
      <c r="L9" s="21">
        <v>1078</v>
      </c>
      <c r="M9" s="5">
        <v>50</v>
      </c>
      <c r="N9" s="9">
        <v>14</v>
      </c>
      <c r="O9" s="22">
        <v>3014</v>
      </c>
      <c r="P9" s="22">
        <v>2558.5738539898134</v>
      </c>
      <c r="Q9" s="21">
        <v>5</v>
      </c>
    </row>
    <row r="10" spans="1:17" ht="12.75">
      <c r="A10" s="5" t="str">
        <f t="shared" si="0"/>
        <v>PritchardS</v>
      </c>
      <c r="B10" s="5">
        <f t="shared" si="1"/>
        <v>12</v>
      </c>
      <c r="C10" s="5" t="s">
        <v>25</v>
      </c>
      <c r="D10" s="12" t="str">
        <f t="shared" si="2"/>
        <v>Yes</v>
      </c>
      <c r="E10" s="5" t="s">
        <v>50</v>
      </c>
      <c r="F10" s="5" t="s">
        <v>65</v>
      </c>
      <c r="G10" s="21" t="s">
        <v>66</v>
      </c>
      <c r="H10" s="21">
        <v>100</v>
      </c>
      <c r="I10" s="6" t="s">
        <v>67</v>
      </c>
      <c r="J10" s="5">
        <v>40</v>
      </c>
      <c r="K10" s="21" t="s">
        <v>68</v>
      </c>
      <c r="L10" s="21">
        <v>1101</v>
      </c>
      <c r="M10" s="5" t="s">
        <v>69</v>
      </c>
      <c r="N10" s="9"/>
      <c r="O10" s="22" t="s">
        <v>70</v>
      </c>
      <c r="P10" s="22" t="s">
        <v>70</v>
      </c>
      <c r="Q10" s="21">
        <v>12</v>
      </c>
    </row>
    <row r="11" spans="1:17" ht="12.75">
      <c r="A11" s="5" t="str">
        <f t="shared" si="0"/>
        <v>EdmondsC</v>
      </c>
      <c r="B11" s="5">
        <f t="shared" si="1"/>
        <v>12</v>
      </c>
      <c r="C11" s="5" t="s">
        <v>25</v>
      </c>
      <c r="D11" s="12" t="str">
        <f t="shared" si="2"/>
        <v>Yes</v>
      </c>
      <c r="E11" s="5" t="s">
        <v>59</v>
      </c>
      <c r="F11" s="5" t="s">
        <v>71</v>
      </c>
      <c r="G11" s="21" t="s">
        <v>72</v>
      </c>
      <c r="H11" s="21">
        <v>200</v>
      </c>
      <c r="I11" s="5">
        <v>505</v>
      </c>
      <c r="J11" s="5"/>
      <c r="K11" s="21">
        <v>505</v>
      </c>
      <c r="L11" s="21">
        <v>902</v>
      </c>
      <c r="M11" s="5" t="s">
        <v>69</v>
      </c>
      <c r="N11" s="9"/>
      <c r="O11" s="22" t="s">
        <v>70</v>
      </c>
      <c r="P11" s="22" t="s">
        <v>70</v>
      </c>
      <c r="Q11" s="21">
        <v>12</v>
      </c>
    </row>
    <row r="12" spans="1:17" ht="12.75">
      <c r="A12" s="5" t="str">
        <f t="shared" si="0"/>
        <v>PepperE</v>
      </c>
      <c r="B12" s="5">
        <f t="shared" si="1"/>
        <v>12</v>
      </c>
      <c r="C12" s="5" t="s">
        <v>25</v>
      </c>
      <c r="D12" s="12" t="str">
        <f t="shared" si="2"/>
        <v>Yes</v>
      </c>
      <c r="E12" s="5" t="s">
        <v>73</v>
      </c>
      <c r="F12" s="5" t="s">
        <v>74</v>
      </c>
      <c r="G12" s="21" t="s">
        <v>75</v>
      </c>
      <c r="H12" s="21">
        <v>20</v>
      </c>
      <c r="I12" s="5" t="s">
        <v>53</v>
      </c>
      <c r="J12" s="5">
        <v>143522</v>
      </c>
      <c r="K12" s="21" t="s">
        <v>54</v>
      </c>
      <c r="L12" s="21">
        <v>1078</v>
      </c>
      <c r="M12" s="5" t="s">
        <v>69</v>
      </c>
      <c r="N12" s="5"/>
      <c r="O12" s="22" t="s">
        <v>70</v>
      </c>
      <c r="P12" s="22" t="s">
        <v>70</v>
      </c>
      <c r="Q12" s="21">
        <v>12</v>
      </c>
    </row>
    <row r="13" spans="1:17" ht="12.75">
      <c r="A13" s="5" t="str">
        <f t="shared" si="0"/>
        <v>VinsonM </v>
      </c>
      <c r="B13" s="5">
        <f t="shared" si="1"/>
        <v>12</v>
      </c>
      <c r="C13" s="5" t="s">
        <v>25</v>
      </c>
      <c r="D13" s="12" t="str">
        <f t="shared" si="2"/>
        <v>Yes</v>
      </c>
      <c r="E13" s="5" t="s">
        <v>76</v>
      </c>
      <c r="F13" s="6" t="s">
        <v>77</v>
      </c>
      <c r="G13" s="21" t="s">
        <v>78</v>
      </c>
      <c r="H13" s="21">
        <v>-20</v>
      </c>
      <c r="I13" s="5" t="s">
        <v>58</v>
      </c>
      <c r="J13" s="5"/>
      <c r="K13" s="21" t="s">
        <v>58</v>
      </c>
      <c r="L13" s="21">
        <v>1059</v>
      </c>
      <c r="M13" s="5" t="s">
        <v>69</v>
      </c>
      <c r="N13" s="9"/>
      <c r="O13" s="22" t="s">
        <v>70</v>
      </c>
      <c r="P13" s="22" t="s">
        <v>70</v>
      </c>
      <c r="Q13" s="21">
        <v>12</v>
      </c>
    </row>
    <row r="14" spans="1:17" ht="12.75">
      <c r="A14" s="5" t="str">
        <f t="shared" si="0"/>
        <v>ChapmanC</v>
      </c>
      <c r="B14" s="5">
        <f t="shared" si="1"/>
        <v>12</v>
      </c>
      <c r="C14" s="5" t="s">
        <v>25</v>
      </c>
      <c r="D14" s="12" t="str">
        <f t="shared" si="2"/>
        <v>Yes</v>
      </c>
      <c r="E14" s="5" t="s">
        <v>59</v>
      </c>
      <c r="F14" s="5" t="s">
        <v>79</v>
      </c>
      <c r="G14" s="21" t="s">
        <v>80</v>
      </c>
      <c r="H14" s="21">
        <v>60</v>
      </c>
      <c r="I14" s="5" t="s">
        <v>81</v>
      </c>
      <c r="J14" s="5"/>
      <c r="K14" s="21" t="s">
        <v>82</v>
      </c>
      <c r="L14" s="21">
        <v>1173</v>
      </c>
      <c r="M14" s="5" t="s">
        <v>69</v>
      </c>
      <c r="N14" s="9"/>
      <c r="O14" s="22" t="s">
        <v>70</v>
      </c>
      <c r="P14" s="22" t="s">
        <v>70</v>
      </c>
      <c r="Q14" s="21">
        <v>12</v>
      </c>
    </row>
    <row r="15" spans="1:17" ht="12.75">
      <c r="A15" s="5" t="str">
        <f>CONCATENATE(F15,E15)</f>
        <v>HowellR</v>
      </c>
      <c r="B15" s="5">
        <f>Q15</f>
        <v>12</v>
      </c>
      <c r="C15" s="5" t="s">
        <v>25</v>
      </c>
      <c r="D15" s="12" t="str">
        <f t="shared" si="2"/>
        <v>Yes</v>
      </c>
      <c r="E15" s="5" t="s">
        <v>62</v>
      </c>
      <c r="F15" s="5" t="s">
        <v>83</v>
      </c>
      <c r="G15" s="21"/>
      <c r="H15" s="21" t="e">
        <v>#N/A</v>
      </c>
      <c r="I15" s="5" t="s">
        <v>81</v>
      </c>
      <c r="J15" s="5"/>
      <c r="K15" s="21" t="s">
        <v>82</v>
      </c>
      <c r="L15" s="21">
        <v>1173</v>
      </c>
      <c r="M15" s="5" t="s">
        <v>69</v>
      </c>
      <c r="N15" s="9"/>
      <c r="O15" s="22" t="s">
        <v>70</v>
      </c>
      <c r="P15" s="22" t="s">
        <v>70</v>
      </c>
      <c r="Q15" s="21">
        <v>12</v>
      </c>
    </row>
    <row r="16" spans="1:17" ht="12.75">
      <c r="A16" s="5">
        <f>CONCATENATE(F16,E16)</f>
      </c>
      <c r="B16" s="5">
        <f>Q16</f>
        <v>0</v>
      </c>
      <c r="C16" s="5" t="s">
        <v>25</v>
      </c>
      <c r="D16" s="12">
        <f t="shared" si="2"/>
      </c>
      <c r="E16" s="5"/>
      <c r="F16" s="5"/>
      <c r="G16" s="21"/>
      <c r="H16" s="21"/>
      <c r="I16" s="5"/>
      <c r="J16" s="5"/>
      <c r="K16" s="21"/>
      <c r="L16" s="21"/>
      <c r="M16" s="5"/>
      <c r="N16" s="9"/>
      <c r="O16" s="22"/>
      <c r="P16" s="22"/>
      <c r="Q16" s="21"/>
    </row>
    <row r="17" spans="1:17" ht="12.75">
      <c r="A17" s="5">
        <f>CONCATENATE(F17,E17)</f>
      </c>
      <c r="B17" s="5">
        <f>Q17</f>
        <v>0</v>
      </c>
      <c r="C17" s="5" t="s">
        <v>25</v>
      </c>
      <c r="D17" s="12">
        <f t="shared" si="2"/>
      </c>
      <c r="E17" s="5"/>
      <c r="F17" s="5"/>
      <c r="G17" s="21"/>
      <c r="H17" s="21"/>
      <c r="I17" s="5"/>
      <c r="J17" s="5"/>
      <c r="K17" s="21"/>
      <c r="L17" s="21"/>
      <c r="M17" s="5"/>
      <c r="N17" s="9"/>
      <c r="O17" s="22"/>
      <c r="P17" s="22"/>
      <c r="Q17" s="21"/>
    </row>
    <row r="18" spans="1:17" ht="12.75">
      <c r="A18" s="5">
        <f aca="true" t="shared" si="3" ref="A18:A40">CONCATENATE(F18,E18)</f>
      </c>
      <c r="B18" s="5">
        <f aca="true" t="shared" si="4" ref="B18:B40">Q18</f>
        <v>0</v>
      </c>
      <c r="C18" s="5" t="s">
        <v>25</v>
      </c>
      <c r="D18" s="12">
        <f t="shared" si="2"/>
      </c>
      <c r="E18" s="5"/>
      <c r="F18" s="5"/>
      <c r="G18" s="21"/>
      <c r="H18" s="21"/>
      <c r="I18" s="5"/>
      <c r="J18" s="5"/>
      <c r="K18" s="21"/>
      <c r="L18" s="21"/>
      <c r="M18" s="5"/>
      <c r="N18" s="5"/>
      <c r="O18" s="22"/>
      <c r="P18" s="22"/>
      <c r="Q18" s="21"/>
    </row>
    <row r="19" spans="1:17" ht="12.75">
      <c r="A19" s="5">
        <f t="shared" si="3"/>
      </c>
      <c r="B19" s="5">
        <f t="shared" si="4"/>
        <v>0</v>
      </c>
      <c r="C19" s="5" t="s">
        <v>25</v>
      </c>
      <c r="D19" s="12">
        <f t="shared" si="2"/>
      </c>
      <c r="E19" s="5"/>
      <c r="F19" s="5"/>
      <c r="G19" s="21"/>
      <c r="H19" s="21"/>
      <c r="I19" s="5"/>
      <c r="J19" s="5"/>
      <c r="K19" s="21"/>
      <c r="L19" s="21"/>
      <c r="M19" s="5"/>
      <c r="N19" s="9"/>
      <c r="O19" s="22"/>
      <c r="P19" s="22"/>
      <c r="Q19" s="21"/>
    </row>
    <row r="20" spans="1:17" ht="12.75">
      <c r="A20" s="5">
        <f t="shared" si="3"/>
      </c>
      <c r="B20" s="5">
        <f t="shared" si="4"/>
        <v>0</v>
      </c>
      <c r="C20" s="5" t="s">
        <v>25</v>
      </c>
      <c r="D20" s="12">
        <f t="shared" si="2"/>
      </c>
      <c r="E20" s="5"/>
      <c r="F20" s="5"/>
      <c r="G20" s="21"/>
      <c r="H20" s="21"/>
      <c r="I20" s="5"/>
      <c r="J20" s="5"/>
      <c r="K20" s="21"/>
      <c r="L20" s="21"/>
      <c r="M20" s="5"/>
      <c r="N20" s="9"/>
      <c r="O20" s="22"/>
      <c r="P20" s="22"/>
      <c r="Q20" s="21"/>
    </row>
    <row r="21" spans="1:17" ht="12.75">
      <c r="A21" s="5">
        <f t="shared" si="3"/>
      </c>
      <c r="B21" s="5">
        <f t="shared" si="4"/>
        <v>0</v>
      </c>
      <c r="C21" s="5" t="s">
        <v>25</v>
      </c>
      <c r="D21" s="12">
        <f t="shared" si="2"/>
      </c>
      <c r="E21" s="5"/>
      <c r="F21" s="5"/>
      <c r="G21" s="21"/>
      <c r="H21" s="21"/>
      <c r="I21" s="5"/>
      <c r="J21" s="5"/>
      <c r="K21" s="21"/>
      <c r="L21" s="21"/>
      <c r="M21" s="5"/>
      <c r="N21" s="5"/>
      <c r="O21" s="22"/>
      <c r="P21" s="22"/>
      <c r="Q21" s="21"/>
    </row>
    <row r="22" spans="1:17" ht="12.75">
      <c r="A22" s="5">
        <f t="shared" si="3"/>
      </c>
      <c r="B22" s="5">
        <f t="shared" si="4"/>
        <v>0</v>
      </c>
      <c r="C22" s="5" t="s">
        <v>25</v>
      </c>
      <c r="D22" s="12">
        <f t="shared" si="2"/>
      </c>
      <c r="E22" s="5"/>
      <c r="F22" s="5"/>
      <c r="G22" s="21"/>
      <c r="H22" s="21"/>
      <c r="I22" s="6"/>
      <c r="J22" s="5"/>
      <c r="K22" s="21"/>
      <c r="L22" s="21"/>
      <c r="M22" s="5"/>
      <c r="N22" s="9"/>
      <c r="O22" s="22"/>
      <c r="P22" s="22"/>
      <c r="Q22" s="21"/>
    </row>
    <row r="23" spans="1:17" ht="12.75">
      <c r="A23" s="5">
        <f t="shared" si="3"/>
      </c>
      <c r="B23" s="5">
        <f t="shared" si="4"/>
        <v>0</v>
      </c>
      <c r="C23" s="5" t="s">
        <v>25</v>
      </c>
      <c r="D23" s="12">
        <f t="shared" si="2"/>
      </c>
      <c r="E23" s="5"/>
      <c r="F23" s="5"/>
      <c r="G23" s="21"/>
      <c r="H23" s="21"/>
      <c r="I23" s="5"/>
      <c r="J23" s="5"/>
      <c r="K23" s="21"/>
      <c r="L23" s="21"/>
      <c r="M23" s="5"/>
      <c r="N23" s="9"/>
      <c r="O23" s="22"/>
      <c r="P23" s="22"/>
      <c r="Q23" s="21"/>
    </row>
    <row r="24" spans="1:17" ht="12.75">
      <c r="A24" s="5">
        <f t="shared" si="3"/>
      </c>
      <c r="B24" s="5">
        <f t="shared" si="4"/>
        <v>0</v>
      </c>
      <c r="C24" s="5" t="s">
        <v>25</v>
      </c>
      <c r="D24" s="12">
        <f t="shared" si="2"/>
      </c>
      <c r="E24" s="5"/>
      <c r="F24" s="5"/>
      <c r="G24" s="21"/>
      <c r="H24" s="21"/>
      <c r="I24" s="6"/>
      <c r="J24" s="5"/>
      <c r="K24" s="21"/>
      <c r="L24" s="21"/>
      <c r="M24" s="5"/>
      <c r="N24" s="9"/>
      <c r="O24" s="22"/>
      <c r="P24" s="22"/>
      <c r="Q24" s="21"/>
    </row>
    <row r="25" spans="1:17" ht="12.75">
      <c r="A25" s="5">
        <f t="shared" si="3"/>
      </c>
      <c r="B25" s="5">
        <f t="shared" si="4"/>
        <v>0</v>
      </c>
      <c r="C25" s="5" t="s">
        <v>25</v>
      </c>
      <c r="D25" s="12">
        <f t="shared" si="2"/>
      </c>
      <c r="E25" s="5"/>
      <c r="F25" s="5"/>
      <c r="G25" s="21"/>
      <c r="H25" s="21"/>
      <c r="I25" s="5"/>
      <c r="J25" s="5"/>
      <c r="K25" s="21"/>
      <c r="L25" s="21"/>
      <c r="M25" s="5"/>
      <c r="N25" s="9"/>
      <c r="O25" s="22"/>
      <c r="P25" s="22"/>
      <c r="Q25" s="21"/>
    </row>
    <row r="26" spans="1:17" ht="12.75">
      <c r="A26" s="5">
        <f t="shared" si="3"/>
      </c>
      <c r="B26" s="5">
        <f t="shared" si="4"/>
        <v>0</v>
      </c>
      <c r="C26" s="5" t="s">
        <v>25</v>
      </c>
      <c r="D26" s="12">
        <f t="shared" si="2"/>
      </c>
      <c r="E26" s="5"/>
      <c r="F26" s="5"/>
      <c r="G26" s="21"/>
      <c r="H26" s="21"/>
      <c r="I26" s="5"/>
      <c r="J26" s="5"/>
      <c r="K26" s="21"/>
      <c r="L26" s="21"/>
      <c r="M26" s="5"/>
      <c r="N26" s="5"/>
      <c r="O26" s="22"/>
      <c r="P26" s="22"/>
      <c r="Q26" s="21"/>
    </row>
    <row r="27" spans="1:17" ht="12.75">
      <c r="A27" s="5">
        <f t="shared" si="3"/>
      </c>
      <c r="B27" s="5">
        <f t="shared" si="4"/>
        <v>0</v>
      </c>
      <c r="C27" s="5" t="s">
        <v>25</v>
      </c>
      <c r="D27" s="12">
        <f t="shared" si="2"/>
      </c>
      <c r="E27" s="5"/>
      <c r="F27" s="5"/>
      <c r="G27" s="21"/>
      <c r="H27" s="21"/>
      <c r="I27" s="5"/>
      <c r="J27" s="5"/>
      <c r="K27" s="21"/>
      <c r="L27" s="21"/>
      <c r="M27" s="5"/>
      <c r="N27" s="5"/>
      <c r="O27" s="22"/>
      <c r="P27" s="22"/>
      <c r="Q27" s="21"/>
    </row>
    <row r="28" spans="1:17" ht="12.75">
      <c r="A28" s="5">
        <f t="shared" si="3"/>
      </c>
      <c r="B28" s="5">
        <f t="shared" si="4"/>
        <v>0</v>
      </c>
      <c r="C28" s="5" t="s">
        <v>25</v>
      </c>
      <c r="D28" s="12">
        <f t="shared" si="2"/>
      </c>
      <c r="E28" s="5"/>
      <c r="F28" s="5"/>
      <c r="G28" s="21"/>
      <c r="H28" s="21"/>
      <c r="I28" s="5"/>
      <c r="J28" s="5"/>
      <c r="K28" s="21"/>
      <c r="L28" s="21"/>
      <c r="M28" s="5"/>
      <c r="N28" s="9"/>
      <c r="O28" s="22"/>
      <c r="P28" s="22"/>
      <c r="Q28" s="21"/>
    </row>
    <row r="29" spans="1:17" ht="12.75">
      <c r="A29" s="5">
        <f t="shared" si="3"/>
      </c>
      <c r="B29" s="5">
        <f t="shared" si="4"/>
        <v>0</v>
      </c>
      <c r="C29" s="5" t="s">
        <v>25</v>
      </c>
      <c r="D29" s="12">
        <f t="shared" si="2"/>
      </c>
      <c r="E29" s="5"/>
      <c r="F29" s="5"/>
      <c r="G29" s="21"/>
      <c r="H29" s="21"/>
      <c r="I29" s="6"/>
      <c r="J29" s="5"/>
      <c r="K29" s="21"/>
      <c r="L29" s="21"/>
      <c r="M29" s="5"/>
      <c r="N29" s="9"/>
      <c r="O29" s="22"/>
      <c r="P29" s="22"/>
      <c r="Q29" s="21"/>
    </row>
    <row r="30" spans="1:17" ht="12.75">
      <c r="A30" s="5">
        <f t="shared" si="3"/>
      </c>
      <c r="B30" s="5">
        <f t="shared" si="4"/>
        <v>0</v>
      </c>
      <c r="C30" s="5" t="s">
        <v>25</v>
      </c>
      <c r="D30" s="12">
        <f t="shared" si="2"/>
      </c>
      <c r="E30" s="5"/>
      <c r="F30" s="5"/>
      <c r="G30" s="21"/>
      <c r="H30" s="21"/>
      <c r="I30" s="5"/>
      <c r="J30" s="5"/>
      <c r="K30" s="21"/>
      <c r="L30" s="21"/>
      <c r="M30" s="5"/>
      <c r="N30" s="5"/>
      <c r="O30" s="22"/>
      <c r="P30" s="22"/>
      <c r="Q30" s="21"/>
    </row>
    <row r="31" spans="1:17" ht="12.75">
      <c r="A31" s="5">
        <f t="shared" si="3"/>
      </c>
      <c r="B31" s="5">
        <f t="shared" si="4"/>
        <v>0</v>
      </c>
      <c r="C31" s="5" t="s">
        <v>25</v>
      </c>
      <c r="D31" s="12">
        <f t="shared" si="2"/>
      </c>
      <c r="E31" s="5"/>
      <c r="F31" s="5"/>
      <c r="G31" s="21"/>
      <c r="H31" s="21"/>
      <c r="I31" s="5"/>
      <c r="J31" s="5"/>
      <c r="K31" s="21"/>
      <c r="L31" s="21"/>
      <c r="M31" s="5"/>
      <c r="N31" s="5"/>
      <c r="O31" s="22"/>
      <c r="P31" s="22"/>
      <c r="Q31" s="21"/>
    </row>
    <row r="32" spans="1:17" ht="12.75">
      <c r="A32" s="5">
        <f t="shared" si="3"/>
      </c>
      <c r="B32" s="5">
        <f t="shared" si="4"/>
        <v>0</v>
      </c>
      <c r="C32" s="5" t="s">
        <v>25</v>
      </c>
      <c r="D32" s="12">
        <f t="shared" si="2"/>
      </c>
      <c r="E32" s="5"/>
      <c r="F32" s="5"/>
      <c r="G32" s="21"/>
      <c r="H32" s="21"/>
      <c r="I32" s="5"/>
      <c r="J32" s="5"/>
      <c r="K32" s="21"/>
      <c r="L32" s="21"/>
      <c r="M32" s="5"/>
      <c r="N32" s="9"/>
      <c r="O32" s="22"/>
      <c r="P32" s="22"/>
      <c r="Q32" s="21"/>
    </row>
    <row r="33" spans="1:17" ht="12.75">
      <c r="A33" s="5">
        <f t="shared" si="3"/>
      </c>
      <c r="B33" s="5">
        <f t="shared" si="4"/>
        <v>0</v>
      </c>
      <c r="C33" s="5" t="s">
        <v>25</v>
      </c>
      <c r="D33" s="12">
        <f t="shared" si="2"/>
      </c>
      <c r="E33" s="5"/>
      <c r="F33" s="5"/>
      <c r="G33" s="21"/>
      <c r="H33" s="21"/>
      <c r="I33" s="5"/>
      <c r="J33" s="5"/>
      <c r="K33" s="21"/>
      <c r="L33" s="21"/>
      <c r="M33" s="5"/>
      <c r="N33" s="9"/>
      <c r="O33" s="22"/>
      <c r="P33" s="22"/>
      <c r="Q33" s="21"/>
    </row>
    <row r="34" spans="1:17" ht="12.75">
      <c r="A34" s="5">
        <f t="shared" si="3"/>
      </c>
      <c r="B34" s="5">
        <f t="shared" si="4"/>
        <v>0</v>
      </c>
      <c r="C34" s="5" t="s">
        <v>25</v>
      </c>
      <c r="D34" s="12">
        <f t="shared" si="2"/>
      </c>
      <c r="E34" s="5"/>
      <c r="F34" s="5"/>
      <c r="G34" s="21"/>
      <c r="H34" s="21"/>
      <c r="I34" s="5"/>
      <c r="J34" s="5"/>
      <c r="K34" s="21"/>
      <c r="L34" s="21"/>
      <c r="M34" s="5"/>
      <c r="N34" s="9"/>
      <c r="O34" s="22"/>
      <c r="P34" s="22"/>
      <c r="Q34" s="21"/>
    </row>
    <row r="35" spans="1:17" ht="12.75">
      <c r="A35" s="5">
        <f t="shared" si="3"/>
      </c>
      <c r="B35" s="5">
        <f t="shared" si="4"/>
        <v>0</v>
      </c>
      <c r="C35" s="5" t="s">
        <v>25</v>
      </c>
      <c r="D35" s="12">
        <f t="shared" si="2"/>
      </c>
      <c r="E35" s="5"/>
      <c r="F35" s="5"/>
      <c r="G35" s="21"/>
      <c r="H35" s="21"/>
      <c r="I35" s="5"/>
      <c r="J35" s="5"/>
      <c r="K35" s="21"/>
      <c r="L35" s="21"/>
      <c r="M35" s="5"/>
      <c r="N35" s="5"/>
      <c r="O35" s="22"/>
      <c r="P35" s="22"/>
      <c r="Q35" s="21"/>
    </row>
    <row r="36" spans="1:17" ht="12.75">
      <c r="A36" s="5">
        <f t="shared" si="3"/>
      </c>
      <c r="B36" s="5">
        <f t="shared" si="4"/>
        <v>0</v>
      </c>
      <c r="C36" s="5" t="s">
        <v>25</v>
      </c>
      <c r="D36" s="12">
        <f t="shared" si="2"/>
      </c>
      <c r="E36" s="5"/>
      <c r="F36" s="5"/>
      <c r="G36" s="21"/>
      <c r="H36" s="21"/>
      <c r="I36" s="5"/>
      <c r="J36" s="5"/>
      <c r="K36" s="21"/>
      <c r="L36" s="21"/>
      <c r="M36" s="5"/>
      <c r="N36" s="5"/>
      <c r="O36" s="22"/>
      <c r="P36" s="22"/>
      <c r="Q36" s="21"/>
    </row>
    <row r="37" spans="1:17" ht="12.75">
      <c r="A37" s="5">
        <f t="shared" si="3"/>
      </c>
      <c r="B37" s="5">
        <f t="shared" si="4"/>
        <v>0</v>
      </c>
      <c r="C37" s="5" t="s">
        <v>25</v>
      </c>
      <c r="D37" s="12">
        <f t="shared" si="2"/>
      </c>
      <c r="E37" s="5"/>
      <c r="F37" s="5"/>
      <c r="G37" s="21"/>
      <c r="H37" s="21"/>
      <c r="I37" s="5"/>
      <c r="J37" s="5"/>
      <c r="K37" s="21"/>
      <c r="L37" s="21"/>
      <c r="M37" s="5"/>
      <c r="N37" s="5"/>
      <c r="O37" s="22"/>
      <c r="P37" s="22"/>
      <c r="Q37" s="21"/>
    </row>
    <row r="38" spans="1:17" ht="12.75">
      <c r="A38" s="5">
        <f t="shared" si="3"/>
      </c>
      <c r="B38" s="5">
        <f t="shared" si="4"/>
        <v>0</v>
      </c>
      <c r="C38" s="5" t="s">
        <v>25</v>
      </c>
      <c r="D38" s="12">
        <f t="shared" si="2"/>
      </c>
      <c r="E38" s="5"/>
      <c r="F38" s="5"/>
      <c r="G38" s="21"/>
      <c r="H38" s="21"/>
      <c r="I38" s="5"/>
      <c r="J38" s="5"/>
      <c r="K38" s="21"/>
      <c r="L38" s="21"/>
      <c r="M38" s="5"/>
      <c r="N38" s="5"/>
      <c r="O38" s="22"/>
      <c r="P38" s="22"/>
      <c r="Q38" s="21"/>
    </row>
    <row r="39" spans="1:17" ht="12.75">
      <c r="A39" s="5">
        <f t="shared" si="3"/>
      </c>
      <c r="B39" s="5">
        <f t="shared" si="4"/>
        <v>0</v>
      </c>
      <c r="C39" s="5" t="s">
        <v>25</v>
      </c>
      <c r="D39" s="12">
        <f t="shared" si="2"/>
      </c>
      <c r="E39" s="5"/>
      <c r="F39" s="5"/>
      <c r="G39" s="21"/>
      <c r="H39" s="21"/>
      <c r="I39" s="5"/>
      <c r="J39" s="5"/>
      <c r="K39" s="21"/>
      <c r="L39" s="21"/>
      <c r="M39" s="5"/>
      <c r="N39" s="5"/>
      <c r="O39" s="22"/>
      <c r="P39" s="22"/>
      <c r="Q39" s="21"/>
    </row>
    <row r="40" spans="1:17" ht="12.75">
      <c r="A40" s="5">
        <f t="shared" si="3"/>
      </c>
      <c r="B40" s="5">
        <f t="shared" si="4"/>
        <v>0</v>
      </c>
      <c r="C40" s="5" t="s">
        <v>25</v>
      </c>
      <c r="D40" s="12">
        <f t="shared" si="2"/>
      </c>
      <c r="E40" s="5"/>
      <c r="F40" s="5"/>
      <c r="G40" s="21"/>
      <c r="H40" s="21"/>
      <c r="I40" s="5"/>
      <c r="J40" s="5"/>
      <c r="K40" s="21"/>
      <c r="L40" s="21"/>
      <c r="M40" s="5"/>
      <c r="N40" s="5"/>
      <c r="O40" s="22"/>
      <c r="P40" s="22"/>
      <c r="Q40" s="21"/>
    </row>
    <row r="41" spans="1:17" ht="12.75">
      <c r="A41" s="5">
        <f>CONCATENATE(F41,E41)</f>
      </c>
      <c r="B41" s="5">
        <f>Q41</f>
        <v>0</v>
      </c>
      <c r="C41" s="5" t="s">
        <v>25</v>
      </c>
      <c r="D41" s="12">
        <f t="shared" si="2"/>
      </c>
      <c r="E41" s="5"/>
      <c r="F41" s="5"/>
      <c r="G41" s="21"/>
      <c r="H41" s="21"/>
      <c r="I41" s="5"/>
      <c r="J41" s="5"/>
      <c r="K41" s="21"/>
      <c r="L41" s="21"/>
      <c r="M41" s="5"/>
      <c r="N41" s="5"/>
      <c r="O41" s="22"/>
      <c r="P41" s="22"/>
      <c r="Q41" s="21"/>
    </row>
    <row r="42" spans="1:17" ht="12.75">
      <c r="A42" s="5">
        <f>CONCATENATE(F42,E42)</f>
      </c>
      <c r="B42" s="5">
        <f>Q42</f>
        <v>0</v>
      </c>
      <c r="C42" s="5" t="s">
        <v>25</v>
      </c>
      <c r="D42" s="12">
        <f t="shared" si="2"/>
      </c>
      <c r="E42" s="5"/>
      <c r="F42" s="5"/>
      <c r="G42" s="21"/>
      <c r="H42" s="21"/>
      <c r="I42" s="5"/>
      <c r="J42" s="5"/>
      <c r="K42" s="21"/>
      <c r="L42" s="21"/>
      <c r="M42" s="5"/>
      <c r="N42" s="5"/>
      <c r="O42" s="22"/>
      <c r="P42" s="22"/>
      <c r="Q42" s="21"/>
    </row>
    <row r="43" spans="1:17" ht="12.75">
      <c r="A43" s="5">
        <f>CONCATENATE(F43,E43)</f>
      </c>
      <c r="B43" s="5">
        <f>Q43</f>
        <v>0</v>
      </c>
      <c r="C43" s="5" t="s">
        <v>25</v>
      </c>
      <c r="D43" s="12">
        <f t="shared" si="2"/>
      </c>
      <c r="E43" s="5"/>
      <c r="F43" s="5"/>
      <c r="G43" s="21"/>
      <c r="H43" s="21"/>
      <c r="I43" s="5"/>
      <c r="J43" s="5"/>
      <c r="K43" s="21"/>
      <c r="L43" s="21"/>
      <c r="M43" s="5"/>
      <c r="N43" s="5"/>
      <c r="O43" s="22"/>
      <c r="P43" s="22"/>
      <c r="Q43" s="21"/>
    </row>
    <row r="44" spans="1:17" ht="12.75">
      <c r="A44" s="5">
        <f>CONCATENATE(F44,E44)</f>
      </c>
      <c r="B44" s="5">
        <f>Q44</f>
        <v>0</v>
      </c>
      <c r="C44" s="5" t="s">
        <v>25</v>
      </c>
      <c r="D44" s="12">
        <f t="shared" si="2"/>
      </c>
      <c r="E44" s="5"/>
      <c r="F44" s="5"/>
      <c r="G44" s="21"/>
      <c r="H44" s="21"/>
      <c r="I44" s="5"/>
      <c r="J44" s="5"/>
      <c r="K44" s="21"/>
      <c r="L44" s="21"/>
      <c r="M44" s="5"/>
      <c r="N44" s="5"/>
      <c r="O44" s="22"/>
      <c r="P44" s="22"/>
      <c r="Q44" s="21"/>
    </row>
  </sheetData>
  <sheetProtection password="C943" sheet="1" objects="1" scenarios="1"/>
  <conditionalFormatting sqref="D5:D4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Q44"/>
  <sheetViews>
    <sheetView zoomScale="85" zoomScaleNormal="85" workbookViewId="0" topLeftCell="D1">
      <selection activeCell="D16" sqref="D16"/>
    </sheetView>
  </sheetViews>
  <sheetFormatPr defaultColWidth="9.140625" defaultRowHeight="12.75"/>
  <cols>
    <col min="1" max="1" width="9.7109375" style="0" hidden="1" customWidth="1"/>
    <col min="2" max="2" width="6.140625" style="0" hidden="1" customWidth="1"/>
    <col min="3" max="3" width="10.57421875" style="0" hidden="1" customWidth="1"/>
    <col min="4" max="4" width="10.57421875" style="13" customWidth="1"/>
    <col min="5" max="5" width="6.140625" style="23" customWidth="1"/>
    <col min="6" max="6" width="13.8515625" style="23" bestFit="1" customWidth="1"/>
    <col min="7" max="7" width="13.28125" style="23" bestFit="1" customWidth="1"/>
    <col min="8" max="8" width="4.140625" style="23" bestFit="1" customWidth="1"/>
    <col min="9" max="9" width="18.421875" style="23" bestFit="1" customWidth="1"/>
    <col min="10" max="10" width="7.7109375" style="23" bestFit="1" customWidth="1"/>
    <col min="11" max="11" width="13.28125" style="23" bestFit="1" customWidth="1"/>
    <col min="12" max="12" width="6.7109375" style="23" bestFit="1" customWidth="1"/>
    <col min="13" max="13" width="12.7109375" style="23" bestFit="1" customWidth="1"/>
    <col min="14" max="14" width="9.421875" style="23" bestFit="1" customWidth="1"/>
    <col min="15" max="15" width="14.421875" style="23" bestFit="1" customWidth="1"/>
    <col min="16" max="16" width="10.00390625" style="23" bestFit="1" customWidth="1"/>
    <col min="17" max="17" width="12.28125" style="23" bestFit="1" customWidth="1"/>
  </cols>
  <sheetData>
    <row r="4" spans="1:17" ht="48.75" thickBot="1">
      <c r="A4" s="8" t="s">
        <v>20</v>
      </c>
      <c r="B4" s="10" t="s">
        <v>21</v>
      </c>
      <c r="C4" s="10" t="s">
        <v>24</v>
      </c>
      <c r="D4" s="11" t="s">
        <v>26</v>
      </c>
      <c r="E4" s="14" t="s">
        <v>7</v>
      </c>
      <c r="F4" s="14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5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" t="s">
        <v>18</v>
      </c>
      <c r="Q4" s="20" t="s">
        <v>19</v>
      </c>
    </row>
    <row r="5" spans="1:17" ht="13.5" thickBot="1">
      <c r="A5" s="5" t="str">
        <f aca="true" t="shared" si="0" ref="A5:A14">CONCATENATE(F5,E5)</f>
        <v>BowdlerR</v>
      </c>
      <c r="B5" s="5">
        <f aca="true" t="shared" si="1" ref="B5:B14">Q5</f>
        <v>1</v>
      </c>
      <c r="C5" s="5" t="str">
        <f>IF(ISERROR(VLOOKUP(A5,Race1!$A$5:$C$44,3,FALSE)),"Race 2 only","Race 1 &amp; 2")</f>
        <v>Race 1 &amp; 2</v>
      </c>
      <c r="D5" s="12" t="str">
        <f>IF(A5="","",IF(C5="Race 2 only","Yes","No"))</f>
        <v>No</v>
      </c>
      <c r="E5" s="59" t="s">
        <v>62</v>
      </c>
      <c r="F5" s="5" t="s">
        <v>63</v>
      </c>
      <c r="G5" s="21" t="s">
        <v>64</v>
      </c>
      <c r="H5" s="21">
        <v>100</v>
      </c>
      <c r="I5" s="5" t="s">
        <v>53</v>
      </c>
      <c r="J5" s="5">
        <v>102560</v>
      </c>
      <c r="K5" s="21" t="s">
        <v>54</v>
      </c>
      <c r="L5" s="21">
        <v>1078</v>
      </c>
      <c r="M5" s="5">
        <v>34</v>
      </c>
      <c r="N5" s="9">
        <v>52</v>
      </c>
      <c r="O5" s="22">
        <v>2092</v>
      </c>
      <c r="P5" s="22">
        <v>1775.8913412563668</v>
      </c>
      <c r="Q5" s="60">
        <v>1</v>
      </c>
    </row>
    <row r="6" spans="1:17" ht="13.5" thickBot="1">
      <c r="A6" s="5" t="str">
        <f t="shared" si="0"/>
        <v>JowettJ</v>
      </c>
      <c r="B6" s="5">
        <f t="shared" si="1"/>
        <v>2</v>
      </c>
      <c r="C6" s="5" t="str">
        <f>IF(ISERROR(VLOOKUP(A6,Race1!$A$5:$C$44,3,FALSE)),"Race 2 only","Race 1 &amp; 2")</f>
        <v>Race 1 &amp; 2</v>
      </c>
      <c r="D6" s="12" t="str">
        <f aca="true" t="shared" si="2" ref="D6:D44">IF(A6="","",IF(C6="Race 2 only","Yes","No"))</f>
        <v>No</v>
      </c>
      <c r="E6" s="59" t="s">
        <v>45</v>
      </c>
      <c r="F6" s="5" t="s">
        <v>46</v>
      </c>
      <c r="G6" s="21" t="s">
        <v>47</v>
      </c>
      <c r="H6" s="21">
        <v>-40</v>
      </c>
      <c r="I6" s="5" t="s">
        <v>48</v>
      </c>
      <c r="J6" s="5">
        <v>4665</v>
      </c>
      <c r="K6" s="21" t="s">
        <v>49</v>
      </c>
      <c r="L6" s="21">
        <v>1155</v>
      </c>
      <c r="M6" s="5">
        <v>34</v>
      </c>
      <c r="N6" s="9">
        <v>24</v>
      </c>
      <c r="O6" s="22">
        <v>2064</v>
      </c>
      <c r="P6" s="22">
        <v>1851.1210762331839</v>
      </c>
      <c r="Q6" s="60">
        <v>2</v>
      </c>
    </row>
    <row r="7" spans="1:17" ht="13.5" thickBot="1">
      <c r="A7" s="5" t="str">
        <f t="shared" si="0"/>
        <v>DerhamS</v>
      </c>
      <c r="B7" s="5">
        <f t="shared" si="1"/>
        <v>3</v>
      </c>
      <c r="C7" s="5" t="str">
        <f>IF(ISERROR(VLOOKUP(A7,Race1!$A$5:$C$44,3,FALSE)),"Race 2 only","Race 1 &amp; 2")</f>
        <v>Race 1 &amp; 2</v>
      </c>
      <c r="D7" s="12" t="str">
        <f t="shared" si="2"/>
        <v>No</v>
      </c>
      <c r="E7" s="59" t="s">
        <v>50</v>
      </c>
      <c r="F7" s="5" t="s">
        <v>51</v>
      </c>
      <c r="G7" s="21" t="s">
        <v>52</v>
      </c>
      <c r="H7" s="21">
        <v>-20</v>
      </c>
      <c r="I7" s="5" t="s">
        <v>53</v>
      </c>
      <c r="J7" s="5">
        <v>148905</v>
      </c>
      <c r="K7" s="21" t="s">
        <v>54</v>
      </c>
      <c r="L7" s="21">
        <v>1078</v>
      </c>
      <c r="M7" s="5">
        <v>32</v>
      </c>
      <c r="N7" s="9">
        <v>39</v>
      </c>
      <c r="O7" s="22">
        <v>1959</v>
      </c>
      <c r="P7" s="22">
        <v>1851.6068052930057</v>
      </c>
      <c r="Q7" s="60">
        <v>3</v>
      </c>
    </row>
    <row r="8" spans="1:17" ht="13.5" thickBot="1">
      <c r="A8" s="5" t="str">
        <f t="shared" si="0"/>
        <v>FriendC</v>
      </c>
      <c r="B8" s="5">
        <f t="shared" si="1"/>
        <v>4</v>
      </c>
      <c r="C8" s="5" t="str">
        <f>IF(ISERROR(VLOOKUP(A8,Race1!$A$5:$C$44,3,FALSE)),"Race 2 only","Race 1 &amp; 2")</f>
        <v>Race 1 &amp; 2</v>
      </c>
      <c r="D8" s="12" t="str">
        <f t="shared" si="2"/>
        <v>No</v>
      </c>
      <c r="E8" s="59" t="s">
        <v>59</v>
      </c>
      <c r="F8" s="5" t="s">
        <v>60</v>
      </c>
      <c r="G8" s="21" t="s">
        <v>61</v>
      </c>
      <c r="H8" s="21">
        <v>80</v>
      </c>
      <c r="I8" s="5" t="s">
        <v>53</v>
      </c>
      <c r="J8" s="5">
        <v>146286</v>
      </c>
      <c r="K8" s="21" t="s">
        <v>54</v>
      </c>
      <c r="L8" s="21">
        <v>1078</v>
      </c>
      <c r="M8" s="5">
        <v>38</v>
      </c>
      <c r="N8" s="9">
        <v>50</v>
      </c>
      <c r="O8" s="22">
        <v>2330</v>
      </c>
      <c r="P8" s="22">
        <v>2012.0898100172712</v>
      </c>
      <c r="Q8" s="60">
        <v>4</v>
      </c>
    </row>
    <row r="9" spans="1:17" ht="13.5" thickBot="1">
      <c r="A9" s="5" t="str">
        <f t="shared" si="0"/>
        <v>CookT</v>
      </c>
      <c r="B9" s="5">
        <f t="shared" si="1"/>
        <v>5</v>
      </c>
      <c r="C9" s="5" t="str">
        <f>IF(ISERROR(VLOOKUP(A9,Race1!$A$5:$C$44,3,FALSE)),"Race 2 only","Race 1 &amp; 2")</f>
        <v>Race 1 &amp; 2</v>
      </c>
      <c r="D9" s="12" t="str">
        <f t="shared" si="2"/>
        <v>No</v>
      </c>
      <c r="E9" s="59" t="s">
        <v>55</v>
      </c>
      <c r="F9" s="5" t="s">
        <v>56</v>
      </c>
      <c r="G9" s="21" t="s">
        <v>57</v>
      </c>
      <c r="H9" s="21">
        <v>40</v>
      </c>
      <c r="I9" s="5" t="s">
        <v>58</v>
      </c>
      <c r="J9" s="5">
        <v>950</v>
      </c>
      <c r="K9" s="21" t="s">
        <v>58</v>
      </c>
      <c r="L9" s="21">
        <v>1059</v>
      </c>
      <c r="M9" s="5">
        <v>37</v>
      </c>
      <c r="N9" s="5">
        <v>55</v>
      </c>
      <c r="O9" s="22">
        <v>2275</v>
      </c>
      <c r="P9" s="22">
        <v>2070.063694267516</v>
      </c>
      <c r="Q9" s="60">
        <v>5</v>
      </c>
    </row>
    <row r="10" spans="1:17" ht="13.5" thickBot="1">
      <c r="A10" s="5" t="str">
        <f t="shared" si="0"/>
        <v>VinsonM </v>
      </c>
      <c r="B10" s="5">
        <f t="shared" si="1"/>
        <v>6</v>
      </c>
      <c r="C10" s="5" t="str">
        <f>IF(ISERROR(VLOOKUP(A10,Race1!$A$5:$C$44,3,FALSE)),"Race 2 only","Race 1 &amp; 2")</f>
        <v>Race 1 &amp; 2</v>
      </c>
      <c r="D10" s="12" t="str">
        <f t="shared" si="2"/>
        <v>No</v>
      </c>
      <c r="E10" s="59" t="s">
        <v>76</v>
      </c>
      <c r="F10" s="5" t="s">
        <v>77</v>
      </c>
      <c r="G10" s="21" t="s">
        <v>78</v>
      </c>
      <c r="H10" s="21">
        <v>-20</v>
      </c>
      <c r="I10" s="5" t="s">
        <v>58</v>
      </c>
      <c r="J10" s="5"/>
      <c r="K10" s="21" t="s">
        <v>58</v>
      </c>
      <c r="L10" s="21">
        <v>1059</v>
      </c>
      <c r="M10" s="5">
        <v>40</v>
      </c>
      <c r="N10" s="9">
        <v>57</v>
      </c>
      <c r="O10" s="22">
        <v>2457</v>
      </c>
      <c r="P10" s="22">
        <v>2364.773820981713</v>
      </c>
      <c r="Q10" s="60">
        <v>6</v>
      </c>
    </row>
    <row r="11" spans="1:17" ht="13.5" thickBot="1">
      <c r="A11" s="5" t="str">
        <f t="shared" si="0"/>
        <v>PritchardS</v>
      </c>
      <c r="B11" s="5">
        <f t="shared" si="1"/>
        <v>13</v>
      </c>
      <c r="C11" s="5" t="str">
        <f>IF(ISERROR(VLOOKUP(A11,Race1!$A$5:$C$44,3,FALSE)),"Race 2 only","Race 1 &amp; 2")</f>
        <v>Race 1 &amp; 2</v>
      </c>
      <c r="D11" s="12" t="str">
        <f t="shared" si="2"/>
        <v>No</v>
      </c>
      <c r="E11" s="59" t="s">
        <v>50</v>
      </c>
      <c r="F11" s="5" t="s">
        <v>65</v>
      </c>
      <c r="G11" s="21" t="s">
        <v>66</v>
      </c>
      <c r="H11" s="21">
        <v>100</v>
      </c>
      <c r="I11" s="5" t="s">
        <v>67</v>
      </c>
      <c r="J11" s="5">
        <v>40</v>
      </c>
      <c r="K11" s="21" t="s">
        <v>68</v>
      </c>
      <c r="L11" s="21">
        <v>1101</v>
      </c>
      <c r="M11" s="5" t="s">
        <v>84</v>
      </c>
      <c r="N11" s="9"/>
      <c r="O11" s="22" t="s">
        <v>70</v>
      </c>
      <c r="P11" s="22" t="s">
        <v>70</v>
      </c>
      <c r="Q11" s="60">
        <v>13</v>
      </c>
    </row>
    <row r="12" spans="1:17" ht="13.5" thickBot="1">
      <c r="A12" s="5" t="str">
        <f t="shared" si="0"/>
        <v>EdmondsC</v>
      </c>
      <c r="B12" s="5">
        <f t="shared" si="1"/>
        <v>13</v>
      </c>
      <c r="C12" s="5" t="str">
        <f>IF(ISERROR(VLOOKUP(A12,Race1!$A$5:$C$44,3,FALSE)),"Race 2 only","Race 1 &amp; 2")</f>
        <v>Race 1 &amp; 2</v>
      </c>
      <c r="D12" s="12" t="str">
        <f t="shared" si="2"/>
        <v>No</v>
      </c>
      <c r="E12" s="59" t="s">
        <v>59</v>
      </c>
      <c r="F12" s="5" t="s">
        <v>71</v>
      </c>
      <c r="G12" s="21" t="s">
        <v>72</v>
      </c>
      <c r="H12" s="21">
        <v>200</v>
      </c>
      <c r="I12" s="5">
        <v>505</v>
      </c>
      <c r="J12" s="5"/>
      <c r="K12" s="21">
        <v>505</v>
      </c>
      <c r="L12" s="21">
        <v>902</v>
      </c>
      <c r="M12" s="5" t="s">
        <v>84</v>
      </c>
      <c r="N12" s="9"/>
      <c r="O12" s="22" t="s">
        <v>70</v>
      </c>
      <c r="P12" s="22" t="s">
        <v>70</v>
      </c>
      <c r="Q12" s="60">
        <v>13</v>
      </c>
    </row>
    <row r="13" spans="1:17" ht="13.5" thickBot="1">
      <c r="A13" s="5" t="str">
        <f t="shared" si="0"/>
        <v>PepperE</v>
      </c>
      <c r="B13" s="5">
        <f t="shared" si="1"/>
        <v>13</v>
      </c>
      <c r="C13" s="5" t="str">
        <f>IF(ISERROR(VLOOKUP(A13,Race1!$A$5:$C$44,3,FALSE)),"Race 2 only","Race 1 &amp; 2")</f>
        <v>Race 1 &amp; 2</v>
      </c>
      <c r="D13" s="12" t="str">
        <f t="shared" si="2"/>
        <v>No</v>
      </c>
      <c r="E13" s="59" t="s">
        <v>73</v>
      </c>
      <c r="F13" s="5" t="s">
        <v>74</v>
      </c>
      <c r="G13" s="21" t="s">
        <v>75</v>
      </c>
      <c r="H13" s="21">
        <v>20</v>
      </c>
      <c r="I13" s="6" t="s">
        <v>53</v>
      </c>
      <c r="J13" s="5">
        <v>143522</v>
      </c>
      <c r="K13" s="21" t="s">
        <v>54</v>
      </c>
      <c r="L13" s="21">
        <v>1078</v>
      </c>
      <c r="M13" s="5" t="s">
        <v>84</v>
      </c>
      <c r="N13" s="5"/>
      <c r="O13" s="22" t="s">
        <v>70</v>
      </c>
      <c r="P13" s="22" t="s">
        <v>70</v>
      </c>
      <c r="Q13" s="60">
        <v>13</v>
      </c>
    </row>
    <row r="14" spans="1:17" ht="13.5" thickBot="1">
      <c r="A14" s="5" t="str">
        <f t="shared" si="0"/>
        <v>ChapmanC</v>
      </c>
      <c r="B14" s="5">
        <f t="shared" si="1"/>
        <v>13</v>
      </c>
      <c r="C14" s="5" t="str">
        <f>IF(ISERROR(VLOOKUP(A14,Race1!$A$5:$C$44,3,FALSE)),"Race 2 only","Race 1 &amp; 2")</f>
        <v>Race 1 &amp; 2</v>
      </c>
      <c r="D14" s="12" t="str">
        <f t="shared" si="2"/>
        <v>No</v>
      </c>
      <c r="E14" s="59" t="s">
        <v>59</v>
      </c>
      <c r="F14" s="5" t="s">
        <v>79</v>
      </c>
      <c r="G14" s="21" t="s">
        <v>80</v>
      </c>
      <c r="H14" s="21">
        <v>60</v>
      </c>
      <c r="I14" s="5" t="s">
        <v>81</v>
      </c>
      <c r="J14" s="5"/>
      <c r="K14" s="21" t="s">
        <v>82</v>
      </c>
      <c r="L14" s="21">
        <v>1173</v>
      </c>
      <c r="M14" s="5" t="s">
        <v>84</v>
      </c>
      <c r="N14" s="5"/>
      <c r="O14" s="22" t="s">
        <v>70</v>
      </c>
      <c r="P14" s="22" t="s">
        <v>70</v>
      </c>
      <c r="Q14" s="60">
        <v>13</v>
      </c>
    </row>
    <row r="15" spans="1:17" ht="13.5" thickBot="1">
      <c r="A15" s="5" t="str">
        <f aca="true" t="shared" si="3" ref="A15:A44">CONCATENATE(F15,E15)</f>
        <v>HowellR</v>
      </c>
      <c r="B15" s="5">
        <f aca="true" t="shared" si="4" ref="B15:B44">Q15</f>
        <v>13</v>
      </c>
      <c r="C15" s="5" t="str">
        <f>IF(ISERROR(VLOOKUP(A15,Race1!$A$5:$C$44,3,FALSE)),"Race 2 only","Race 1 &amp; 2")</f>
        <v>Race 1 &amp; 2</v>
      </c>
      <c r="D15" s="12" t="str">
        <f t="shared" si="2"/>
        <v>No</v>
      </c>
      <c r="E15" s="59" t="s">
        <v>62</v>
      </c>
      <c r="F15" s="5" t="s">
        <v>83</v>
      </c>
      <c r="G15" s="21"/>
      <c r="H15" s="21" t="e">
        <v>#N/A</v>
      </c>
      <c r="I15" s="5" t="s">
        <v>81</v>
      </c>
      <c r="J15" s="5"/>
      <c r="K15" s="21" t="s">
        <v>82</v>
      </c>
      <c r="L15" s="21">
        <v>1173</v>
      </c>
      <c r="M15" s="5" t="s">
        <v>84</v>
      </c>
      <c r="N15" s="5"/>
      <c r="O15" s="22" t="s">
        <v>70</v>
      </c>
      <c r="P15" s="22" t="s">
        <v>70</v>
      </c>
      <c r="Q15" s="60">
        <v>13</v>
      </c>
    </row>
    <row r="16" spans="1:17" ht="13.5" thickBot="1">
      <c r="A16" s="5" t="str">
        <f t="shared" si="3"/>
        <v>TorokA</v>
      </c>
      <c r="B16" s="5">
        <f t="shared" si="4"/>
        <v>13</v>
      </c>
      <c r="C16" s="5" t="str">
        <f>IF(ISERROR(VLOOKUP(A16,Race1!$A$5:$C$44,3,FALSE)),"Race 2 only","Race 1 &amp; 2")</f>
        <v>Race 2 only</v>
      </c>
      <c r="D16" s="12" t="str">
        <f t="shared" si="2"/>
        <v>Yes</v>
      </c>
      <c r="E16" s="59" t="s">
        <v>85</v>
      </c>
      <c r="F16" s="5" t="s">
        <v>86</v>
      </c>
      <c r="G16" s="21" t="s">
        <v>87</v>
      </c>
      <c r="H16" s="21">
        <v>160</v>
      </c>
      <c r="I16" s="5" t="s">
        <v>53</v>
      </c>
      <c r="J16" s="5"/>
      <c r="K16" s="21" t="s">
        <v>54</v>
      </c>
      <c r="L16" s="21">
        <v>1078</v>
      </c>
      <c r="M16" s="5" t="s">
        <v>69</v>
      </c>
      <c r="N16" s="5"/>
      <c r="O16" s="22" t="s">
        <v>70</v>
      </c>
      <c r="P16" s="22" t="s">
        <v>70</v>
      </c>
      <c r="Q16" s="60">
        <v>13</v>
      </c>
    </row>
    <row r="17" spans="1:17" ht="13.5" thickBot="1">
      <c r="A17" s="5">
        <f t="shared" si="3"/>
      </c>
      <c r="B17" s="5">
        <f t="shared" si="4"/>
        <v>0</v>
      </c>
      <c r="C17" s="5" t="str">
        <f>IF(ISERROR(VLOOKUP(A17,Race1!$A$5:$C$44,3,FALSE)),"Race 2 only","Race 1 &amp; 2")</f>
        <v>Race 1 &amp; 2</v>
      </c>
      <c r="D17" s="12">
        <f t="shared" si="2"/>
      </c>
      <c r="E17" s="59"/>
      <c r="F17" s="5"/>
      <c r="G17" s="21"/>
      <c r="H17" s="21"/>
      <c r="I17" s="5"/>
      <c r="J17" s="5"/>
      <c r="K17" s="21"/>
      <c r="L17" s="21"/>
      <c r="M17" s="5"/>
      <c r="N17" s="5"/>
      <c r="O17" s="22"/>
      <c r="P17" s="22"/>
      <c r="Q17" s="60"/>
    </row>
    <row r="18" spans="1:17" ht="13.5" thickBot="1">
      <c r="A18" s="5">
        <f t="shared" si="3"/>
      </c>
      <c r="B18" s="5">
        <f t="shared" si="4"/>
        <v>0</v>
      </c>
      <c r="C18" s="5" t="str">
        <f>IF(ISERROR(VLOOKUP(A18,Race1!$A$5:$C$44,3,FALSE)),"Race 2 only","Race 1 &amp; 2")</f>
        <v>Race 1 &amp; 2</v>
      </c>
      <c r="D18" s="12">
        <f t="shared" si="2"/>
      </c>
      <c r="E18" s="59"/>
      <c r="F18" s="5"/>
      <c r="G18" s="21"/>
      <c r="H18" s="21"/>
      <c r="I18" s="5"/>
      <c r="J18" s="5"/>
      <c r="K18" s="21"/>
      <c r="L18" s="21"/>
      <c r="M18" s="5"/>
      <c r="N18" s="5"/>
      <c r="O18" s="22"/>
      <c r="P18" s="22"/>
      <c r="Q18" s="60"/>
    </row>
    <row r="19" spans="1:17" ht="13.5" thickBot="1">
      <c r="A19" s="5">
        <f t="shared" si="3"/>
      </c>
      <c r="B19" s="5">
        <f t="shared" si="4"/>
        <v>0</v>
      </c>
      <c r="C19" s="5" t="str">
        <f>IF(ISERROR(VLOOKUP(A19,Race1!$A$5:$C$44,3,FALSE)),"Race 2 only","Race 1 &amp; 2")</f>
        <v>Race 1 &amp; 2</v>
      </c>
      <c r="D19" s="12">
        <f t="shared" si="2"/>
      </c>
      <c r="E19" s="59"/>
      <c r="F19" s="5"/>
      <c r="G19" s="21"/>
      <c r="H19" s="21"/>
      <c r="I19" s="6"/>
      <c r="J19" s="5"/>
      <c r="K19" s="21"/>
      <c r="L19" s="21"/>
      <c r="M19" s="5"/>
      <c r="N19" s="5"/>
      <c r="O19" s="22"/>
      <c r="P19" s="22"/>
      <c r="Q19" s="60"/>
    </row>
    <row r="20" spans="1:17" ht="13.5" thickBot="1">
      <c r="A20" s="5">
        <f t="shared" si="3"/>
      </c>
      <c r="B20" s="5">
        <f t="shared" si="4"/>
        <v>0</v>
      </c>
      <c r="C20" s="5" t="str">
        <f>IF(ISERROR(VLOOKUP(A20,Race1!$A$5:$C$44,3,FALSE)),"Race 2 only","Race 1 &amp; 2")</f>
        <v>Race 1 &amp; 2</v>
      </c>
      <c r="D20" s="12">
        <f t="shared" si="2"/>
      </c>
      <c r="E20" s="59"/>
      <c r="F20" s="5"/>
      <c r="G20" s="21"/>
      <c r="H20" s="21"/>
      <c r="I20" s="5"/>
      <c r="J20" s="5"/>
      <c r="K20" s="21"/>
      <c r="L20" s="21"/>
      <c r="M20" s="5"/>
      <c r="N20" s="5"/>
      <c r="O20" s="22"/>
      <c r="P20" s="22"/>
      <c r="Q20" s="60"/>
    </row>
    <row r="21" spans="1:17" ht="13.5" thickBot="1">
      <c r="A21" s="5">
        <f t="shared" si="3"/>
      </c>
      <c r="B21" s="5">
        <f t="shared" si="4"/>
        <v>0</v>
      </c>
      <c r="C21" s="5" t="str">
        <f>IF(ISERROR(VLOOKUP(A21,Race1!$A$5:$C$44,3,FALSE)),"Race 2 only","Race 1 &amp; 2")</f>
        <v>Race 1 &amp; 2</v>
      </c>
      <c r="D21" s="12">
        <f t="shared" si="2"/>
      </c>
      <c r="E21" s="59"/>
      <c r="F21" s="5"/>
      <c r="G21" s="21"/>
      <c r="H21" s="21"/>
      <c r="I21" s="5"/>
      <c r="J21" s="5"/>
      <c r="K21" s="21"/>
      <c r="L21" s="21"/>
      <c r="M21" s="5"/>
      <c r="N21" s="5"/>
      <c r="O21" s="22"/>
      <c r="P21" s="22"/>
      <c r="Q21" s="60"/>
    </row>
    <row r="22" spans="1:17" ht="12.75">
      <c r="A22" s="5">
        <f t="shared" si="3"/>
      </c>
      <c r="B22" s="5">
        <f t="shared" si="4"/>
        <v>0</v>
      </c>
      <c r="C22" s="5" t="str">
        <f>IF(ISERROR(VLOOKUP(A22,Race1!$A$5:$C$44,3,FALSE)),"Race 2 only","Race 1 &amp; 2")</f>
        <v>Race 1 &amp; 2</v>
      </c>
      <c r="D22" s="12">
        <f t="shared" si="2"/>
      </c>
      <c r="E22" s="59"/>
      <c r="F22" s="5"/>
      <c r="G22" s="21"/>
      <c r="H22" s="21"/>
      <c r="I22" s="6"/>
      <c r="J22" s="5"/>
      <c r="K22" s="21"/>
      <c r="L22" s="21"/>
      <c r="M22" s="5"/>
      <c r="N22" s="5"/>
      <c r="O22" s="22"/>
      <c r="P22" s="22"/>
      <c r="Q22" s="60"/>
    </row>
    <row r="23" spans="1:17" ht="12.75">
      <c r="A23" s="5">
        <f t="shared" si="3"/>
      </c>
      <c r="B23" s="5">
        <f t="shared" si="4"/>
        <v>0</v>
      </c>
      <c r="C23" s="5" t="str">
        <f>IF(ISERROR(VLOOKUP(A23,Race1!$A$5:$C$44,3,FALSE)),"Race 2 only","Race 1 &amp; 2")</f>
        <v>Race 1 &amp; 2</v>
      </c>
      <c r="D23" s="12">
        <f t="shared" si="2"/>
      </c>
      <c r="E23" s="5"/>
      <c r="F23" s="5"/>
      <c r="G23" s="21"/>
      <c r="H23" s="21"/>
      <c r="I23" s="5"/>
      <c r="J23" s="5"/>
      <c r="K23" s="21"/>
      <c r="L23" s="21"/>
      <c r="M23" s="5"/>
      <c r="N23" s="5"/>
      <c r="O23" s="22"/>
      <c r="P23" s="22"/>
      <c r="Q23" s="21"/>
    </row>
    <row r="24" spans="1:17" ht="12.75">
      <c r="A24" s="5">
        <f t="shared" si="3"/>
      </c>
      <c r="B24" s="5">
        <f t="shared" si="4"/>
        <v>0</v>
      </c>
      <c r="C24" s="5" t="str">
        <f>IF(ISERROR(VLOOKUP(A24,Race1!$A$5:$C$44,3,FALSE)),"Race 2 only","Race 1 &amp; 2")</f>
        <v>Race 1 &amp; 2</v>
      </c>
      <c r="D24" s="12">
        <f t="shared" si="2"/>
      </c>
      <c r="E24" s="5"/>
      <c r="F24" s="5"/>
      <c r="G24" s="21"/>
      <c r="H24" s="21"/>
      <c r="I24" s="5"/>
      <c r="J24" s="5"/>
      <c r="K24" s="21"/>
      <c r="L24" s="21"/>
      <c r="M24" s="5"/>
      <c r="N24" s="5"/>
      <c r="O24" s="22"/>
      <c r="P24" s="22"/>
      <c r="Q24" s="21"/>
    </row>
    <row r="25" spans="1:17" ht="12.75">
      <c r="A25" s="5">
        <f t="shared" si="3"/>
      </c>
      <c r="B25" s="5">
        <f t="shared" si="4"/>
        <v>0</v>
      </c>
      <c r="C25" s="5" t="str">
        <f>IF(ISERROR(VLOOKUP(A25,Race1!$A$5:$C$44,3,FALSE)),"Race 2 only","Race 1 &amp; 2")</f>
        <v>Race 1 &amp; 2</v>
      </c>
      <c r="D25" s="12">
        <f t="shared" si="2"/>
      </c>
      <c r="E25" s="5"/>
      <c r="F25" s="5"/>
      <c r="G25" s="21"/>
      <c r="H25" s="21"/>
      <c r="I25" s="5"/>
      <c r="J25" s="5"/>
      <c r="K25" s="21"/>
      <c r="L25" s="21"/>
      <c r="M25" s="5"/>
      <c r="N25" s="5"/>
      <c r="O25" s="22"/>
      <c r="P25" s="22"/>
      <c r="Q25" s="21"/>
    </row>
    <row r="26" spans="1:17" ht="12.75">
      <c r="A26" s="5">
        <f t="shared" si="3"/>
      </c>
      <c r="B26" s="5">
        <f t="shared" si="4"/>
        <v>0</v>
      </c>
      <c r="C26" s="5" t="str">
        <f>IF(ISERROR(VLOOKUP(A26,Race1!$A$5:$C$44,3,FALSE)),"Race 2 only","Race 1 &amp; 2")</f>
        <v>Race 1 &amp; 2</v>
      </c>
      <c r="D26" s="12">
        <f t="shared" si="2"/>
      </c>
      <c r="E26" s="5"/>
      <c r="F26" s="5"/>
      <c r="G26" s="21"/>
      <c r="H26" s="21"/>
      <c r="I26" s="5"/>
      <c r="J26" s="5"/>
      <c r="K26" s="21"/>
      <c r="L26" s="21"/>
      <c r="M26" s="5"/>
      <c r="N26" s="5"/>
      <c r="O26" s="22"/>
      <c r="P26" s="22"/>
      <c r="Q26" s="21"/>
    </row>
    <row r="27" spans="1:17" ht="12.75">
      <c r="A27" s="5">
        <f t="shared" si="3"/>
      </c>
      <c r="B27" s="5">
        <f t="shared" si="4"/>
        <v>0</v>
      </c>
      <c r="C27" s="5" t="str">
        <f>IF(ISERROR(VLOOKUP(A27,Race1!$A$5:$C$44,3,FALSE)),"Race 2 only","Race 1 &amp; 2")</f>
        <v>Race 1 &amp; 2</v>
      </c>
      <c r="D27" s="12">
        <f t="shared" si="2"/>
      </c>
      <c r="E27" s="5"/>
      <c r="F27" s="5"/>
      <c r="G27" s="21"/>
      <c r="H27" s="21"/>
      <c r="I27" s="5"/>
      <c r="J27" s="5"/>
      <c r="K27" s="21"/>
      <c r="L27" s="21"/>
      <c r="M27" s="5"/>
      <c r="N27" s="5"/>
      <c r="O27" s="22"/>
      <c r="P27" s="22"/>
      <c r="Q27" s="21"/>
    </row>
    <row r="28" spans="1:17" ht="12.75">
      <c r="A28" s="5">
        <f t="shared" si="3"/>
      </c>
      <c r="B28" s="5">
        <f t="shared" si="4"/>
        <v>0</v>
      </c>
      <c r="C28" s="5" t="str">
        <f>IF(ISERROR(VLOOKUP(A28,Race1!$A$5:$C$44,3,FALSE)),"Race 2 only","Race 1 &amp; 2")</f>
        <v>Race 1 &amp; 2</v>
      </c>
      <c r="D28" s="12">
        <f t="shared" si="2"/>
      </c>
      <c r="E28" s="5"/>
      <c r="F28" s="5"/>
      <c r="G28" s="21"/>
      <c r="H28" s="21"/>
      <c r="I28" s="5"/>
      <c r="J28" s="5"/>
      <c r="K28" s="21"/>
      <c r="L28" s="21"/>
      <c r="M28" s="5"/>
      <c r="N28" s="5"/>
      <c r="O28" s="22"/>
      <c r="P28" s="22"/>
      <c r="Q28" s="21"/>
    </row>
    <row r="29" spans="1:17" ht="12.75">
      <c r="A29" s="5">
        <f t="shared" si="3"/>
      </c>
      <c r="B29" s="5">
        <f t="shared" si="4"/>
        <v>0</v>
      </c>
      <c r="C29" s="5" t="str">
        <f>IF(ISERROR(VLOOKUP(A29,Race1!$A$5:$C$44,3,FALSE)),"Race 2 only","Race 1 &amp; 2")</f>
        <v>Race 1 &amp; 2</v>
      </c>
      <c r="D29" s="12">
        <f t="shared" si="2"/>
      </c>
      <c r="E29" s="5"/>
      <c r="F29" s="5"/>
      <c r="G29" s="21"/>
      <c r="H29" s="21"/>
      <c r="I29" s="5"/>
      <c r="J29" s="5"/>
      <c r="K29" s="21"/>
      <c r="L29" s="21"/>
      <c r="M29" s="5"/>
      <c r="N29" s="5"/>
      <c r="O29" s="22"/>
      <c r="P29" s="22"/>
      <c r="Q29" s="21"/>
    </row>
    <row r="30" spans="1:17" ht="12.75">
      <c r="A30" s="5">
        <f t="shared" si="3"/>
      </c>
      <c r="B30" s="5">
        <f t="shared" si="4"/>
        <v>0</v>
      </c>
      <c r="C30" s="5" t="str">
        <f>IF(ISERROR(VLOOKUP(A30,Race1!$A$5:$C$44,3,FALSE)),"Race 2 only","Race 1 &amp; 2")</f>
        <v>Race 1 &amp; 2</v>
      </c>
      <c r="D30" s="12">
        <f t="shared" si="2"/>
      </c>
      <c r="E30" s="5"/>
      <c r="F30" s="5"/>
      <c r="G30" s="21"/>
      <c r="H30" s="21"/>
      <c r="I30" s="5"/>
      <c r="J30" s="5"/>
      <c r="K30" s="21"/>
      <c r="L30" s="21"/>
      <c r="M30" s="5"/>
      <c r="N30" s="5"/>
      <c r="O30" s="22"/>
      <c r="P30" s="22"/>
      <c r="Q30" s="21"/>
    </row>
    <row r="31" spans="1:17" ht="12.75">
      <c r="A31" s="5">
        <f t="shared" si="3"/>
      </c>
      <c r="B31" s="5">
        <f t="shared" si="4"/>
        <v>0</v>
      </c>
      <c r="C31" s="5" t="str">
        <f>IF(ISERROR(VLOOKUP(A31,Race1!$A$5:$C$44,3,FALSE)),"Race 2 only","Race 1 &amp; 2")</f>
        <v>Race 1 &amp; 2</v>
      </c>
      <c r="D31" s="12">
        <f t="shared" si="2"/>
      </c>
      <c r="E31" s="5"/>
      <c r="F31" s="5"/>
      <c r="G31" s="21"/>
      <c r="H31" s="21"/>
      <c r="I31" s="5"/>
      <c r="J31" s="5"/>
      <c r="K31" s="21"/>
      <c r="L31" s="21"/>
      <c r="M31" s="5"/>
      <c r="N31" s="5"/>
      <c r="O31" s="22"/>
      <c r="P31" s="22"/>
      <c r="Q31" s="21"/>
    </row>
    <row r="32" spans="1:17" ht="12.75">
      <c r="A32" s="5">
        <f t="shared" si="3"/>
      </c>
      <c r="B32" s="5">
        <f t="shared" si="4"/>
        <v>0</v>
      </c>
      <c r="C32" s="5" t="str">
        <f>IF(ISERROR(VLOOKUP(A32,Race1!$A$5:$C$44,3,FALSE)),"Race 2 only","Race 1 &amp; 2")</f>
        <v>Race 1 &amp; 2</v>
      </c>
      <c r="D32" s="12">
        <f t="shared" si="2"/>
      </c>
      <c r="E32" s="5"/>
      <c r="F32" s="5"/>
      <c r="G32" s="21"/>
      <c r="H32" s="21"/>
      <c r="I32" s="5"/>
      <c r="J32" s="5"/>
      <c r="K32" s="21"/>
      <c r="L32" s="21"/>
      <c r="M32" s="5"/>
      <c r="N32" s="5"/>
      <c r="O32" s="22"/>
      <c r="P32" s="22"/>
      <c r="Q32" s="21"/>
    </row>
    <row r="33" spans="1:17" ht="12.75">
      <c r="A33" s="5">
        <f t="shared" si="3"/>
      </c>
      <c r="B33" s="5">
        <f t="shared" si="4"/>
        <v>0</v>
      </c>
      <c r="C33" s="5" t="str">
        <f>IF(ISERROR(VLOOKUP(A33,Race1!$A$5:$C$44,3,FALSE)),"Race 2 only","Race 1 &amp; 2")</f>
        <v>Race 1 &amp; 2</v>
      </c>
      <c r="D33" s="12">
        <f t="shared" si="2"/>
      </c>
      <c r="E33" s="5"/>
      <c r="F33" s="5"/>
      <c r="G33" s="21"/>
      <c r="H33" s="21"/>
      <c r="I33" s="5"/>
      <c r="J33" s="5"/>
      <c r="K33" s="21"/>
      <c r="L33" s="21"/>
      <c r="M33" s="5"/>
      <c r="N33" s="5"/>
      <c r="O33" s="22"/>
      <c r="P33" s="22"/>
      <c r="Q33" s="21"/>
    </row>
    <row r="34" spans="1:17" ht="12.75">
      <c r="A34" s="5">
        <f t="shared" si="3"/>
      </c>
      <c r="B34" s="5">
        <f t="shared" si="4"/>
        <v>0</v>
      </c>
      <c r="C34" s="5" t="str">
        <f>IF(ISERROR(VLOOKUP(A34,Race1!$A$5:$C$44,3,FALSE)),"Race 2 only","Race 1 &amp; 2")</f>
        <v>Race 1 &amp; 2</v>
      </c>
      <c r="D34" s="12">
        <f t="shared" si="2"/>
      </c>
      <c r="E34" s="5"/>
      <c r="F34" s="5"/>
      <c r="G34" s="21"/>
      <c r="H34" s="21"/>
      <c r="I34" s="5"/>
      <c r="J34" s="5"/>
      <c r="K34" s="21"/>
      <c r="L34" s="21"/>
      <c r="M34" s="5"/>
      <c r="N34" s="5"/>
      <c r="O34" s="22"/>
      <c r="P34" s="22"/>
      <c r="Q34" s="21"/>
    </row>
    <row r="35" spans="1:17" ht="12.75">
      <c r="A35" s="5">
        <f t="shared" si="3"/>
      </c>
      <c r="B35" s="5">
        <f t="shared" si="4"/>
        <v>0</v>
      </c>
      <c r="C35" s="5" t="str">
        <f>IF(ISERROR(VLOOKUP(A35,Race1!$A$5:$C$44,3,FALSE)),"Race 2 only","Race 1 &amp; 2")</f>
        <v>Race 1 &amp; 2</v>
      </c>
      <c r="D35" s="12">
        <f t="shared" si="2"/>
      </c>
      <c r="E35" s="5"/>
      <c r="F35" s="5"/>
      <c r="G35" s="21"/>
      <c r="H35" s="21"/>
      <c r="I35" s="5"/>
      <c r="J35" s="5"/>
      <c r="K35" s="21"/>
      <c r="L35" s="21"/>
      <c r="M35" s="5"/>
      <c r="N35" s="5"/>
      <c r="O35" s="22"/>
      <c r="P35" s="22"/>
      <c r="Q35" s="21"/>
    </row>
    <row r="36" spans="1:17" ht="12.75">
      <c r="A36" s="5">
        <f t="shared" si="3"/>
      </c>
      <c r="B36" s="5">
        <f t="shared" si="4"/>
        <v>0</v>
      </c>
      <c r="C36" s="5" t="str">
        <f>IF(ISERROR(VLOOKUP(A36,Race1!$A$5:$C$44,3,FALSE)),"Race 2 only","Race 1 &amp; 2")</f>
        <v>Race 1 &amp; 2</v>
      </c>
      <c r="D36" s="12">
        <f t="shared" si="2"/>
      </c>
      <c r="E36" s="5"/>
      <c r="F36" s="5"/>
      <c r="G36" s="21"/>
      <c r="H36" s="21"/>
      <c r="I36" s="5"/>
      <c r="J36" s="5"/>
      <c r="K36" s="21"/>
      <c r="L36" s="21"/>
      <c r="M36" s="5"/>
      <c r="N36" s="5"/>
      <c r="O36" s="22"/>
      <c r="P36" s="22"/>
      <c r="Q36" s="21"/>
    </row>
    <row r="37" spans="1:17" ht="12.75">
      <c r="A37" s="5">
        <f t="shared" si="3"/>
      </c>
      <c r="B37" s="5">
        <f t="shared" si="4"/>
        <v>0</v>
      </c>
      <c r="C37" s="5" t="str">
        <f>IF(ISERROR(VLOOKUP(A37,Race1!$A$5:$C$44,3,FALSE)),"Race 2 only","Race 1 &amp; 2")</f>
        <v>Race 1 &amp; 2</v>
      </c>
      <c r="D37" s="12">
        <f t="shared" si="2"/>
      </c>
      <c r="E37" s="5"/>
      <c r="F37" s="5"/>
      <c r="G37" s="21"/>
      <c r="H37" s="21"/>
      <c r="I37" s="5"/>
      <c r="J37" s="5"/>
      <c r="K37" s="21"/>
      <c r="L37" s="21"/>
      <c r="M37" s="5"/>
      <c r="N37" s="5"/>
      <c r="O37" s="22"/>
      <c r="P37" s="22"/>
      <c r="Q37" s="21"/>
    </row>
    <row r="38" spans="1:17" ht="12.75">
      <c r="A38" s="5">
        <f t="shared" si="3"/>
      </c>
      <c r="B38" s="5">
        <f t="shared" si="4"/>
        <v>0</v>
      </c>
      <c r="C38" s="5" t="str">
        <f>IF(ISERROR(VLOOKUP(A38,Race1!$A$5:$C$44,3,FALSE)),"Race 2 only","Race 1 &amp; 2")</f>
        <v>Race 1 &amp; 2</v>
      </c>
      <c r="D38" s="12">
        <f t="shared" si="2"/>
      </c>
      <c r="E38" s="5"/>
      <c r="F38" s="5"/>
      <c r="G38" s="21"/>
      <c r="H38" s="21"/>
      <c r="I38" s="5"/>
      <c r="J38" s="5"/>
      <c r="K38" s="21"/>
      <c r="L38" s="21"/>
      <c r="M38" s="5"/>
      <c r="N38" s="5"/>
      <c r="O38" s="22"/>
      <c r="P38" s="22"/>
      <c r="Q38" s="21"/>
    </row>
    <row r="39" spans="1:17" ht="12.75">
      <c r="A39" s="5">
        <f t="shared" si="3"/>
      </c>
      <c r="B39" s="5">
        <f t="shared" si="4"/>
        <v>0</v>
      </c>
      <c r="C39" s="5" t="str">
        <f>IF(ISERROR(VLOOKUP(A39,Race1!$A$5:$C$44,3,FALSE)),"Race 2 only","Race 1 &amp; 2")</f>
        <v>Race 1 &amp; 2</v>
      </c>
      <c r="D39" s="12">
        <f t="shared" si="2"/>
      </c>
      <c r="E39" s="5"/>
      <c r="F39" s="5"/>
      <c r="G39" s="21"/>
      <c r="H39" s="21"/>
      <c r="I39" s="5"/>
      <c r="J39" s="5"/>
      <c r="K39" s="21"/>
      <c r="L39" s="21"/>
      <c r="M39" s="5"/>
      <c r="N39" s="5"/>
      <c r="O39" s="22"/>
      <c r="P39" s="22"/>
      <c r="Q39" s="21"/>
    </row>
    <row r="40" spans="1:17" ht="12.75">
      <c r="A40" s="5">
        <f t="shared" si="3"/>
      </c>
      <c r="B40" s="5">
        <f t="shared" si="4"/>
        <v>0</v>
      </c>
      <c r="C40" s="5" t="str">
        <f>IF(ISERROR(VLOOKUP(A40,Race1!$A$5:$C$44,3,FALSE)),"Race 2 only","Race 1 &amp; 2")</f>
        <v>Race 1 &amp; 2</v>
      </c>
      <c r="D40" s="12">
        <f t="shared" si="2"/>
      </c>
      <c r="E40" s="5"/>
      <c r="F40" s="5"/>
      <c r="G40" s="21"/>
      <c r="H40" s="21"/>
      <c r="I40" s="5"/>
      <c r="J40" s="5"/>
      <c r="K40" s="21"/>
      <c r="L40" s="21"/>
      <c r="M40" s="5"/>
      <c r="N40" s="5"/>
      <c r="O40" s="22"/>
      <c r="P40" s="22"/>
      <c r="Q40" s="21"/>
    </row>
    <row r="41" spans="1:17" ht="12.75">
      <c r="A41" s="5">
        <f t="shared" si="3"/>
      </c>
      <c r="B41" s="5">
        <f t="shared" si="4"/>
        <v>0</v>
      </c>
      <c r="C41" s="5" t="str">
        <f>IF(ISERROR(VLOOKUP(A41,Race1!$A$5:$C$44,3,FALSE)),"Race 2 only","Race 1 &amp; 2")</f>
        <v>Race 1 &amp; 2</v>
      </c>
      <c r="D41" s="12">
        <f t="shared" si="2"/>
      </c>
      <c r="E41" s="5"/>
      <c r="F41" s="5"/>
      <c r="G41" s="21"/>
      <c r="H41" s="21"/>
      <c r="I41" s="5"/>
      <c r="J41" s="5"/>
      <c r="K41" s="21"/>
      <c r="L41" s="21"/>
      <c r="M41" s="5"/>
      <c r="N41" s="5"/>
      <c r="O41" s="22"/>
      <c r="P41" s="22"/>
      <c r="Q41" s="21"/>
    </row>
    <row r="42" spans="1:17" ht="12.75">
      <c r="A42" s="5">
        <f t="shared" si="3"/>
      </c>
      <c r="B42" s="5">
        <f t="shared" si="4"/>
        <v>0</v>
      </c>
      <c r="C42" s="5" t="str">
        <f>IF(ISERROR(VLOOKUP(A42,Race1!$A$5:$C$44,3,FALSE)),"Race 2 only","Race 1 &amp; 2")</f>
        <v>Race 1 &amp; 2</v>
      </c>
      <c r="D42" s="12">
        <f t="shared" si="2"/>
      </c>
      <c r="E42" s="5"/>
      <c r="F42" s="5"/>
      <c r="G42" s="21"/>
      <c r="H42" s="21"/>
      <c r="I42" s="5"/>
      <c r="J42" s="5"/>
      <c r="K42" s="21"/>
      <c r="L42" s="21"/>
      <c r="M42" s="5"/>
      <c r="N42" s="5"/>
      <c r="O42" s="22"/>
      <c r="P42" s="22"/>
      <c r="Q42" s="21"/>
    </row>
    <row r="43" spans="1:17" ht="12.75">
      <c r="A43" s="5">
        <f t="shared" si="3"/>
      </c>
      <c r="B43" s="5">
        <f t="shared" si="4"/>
        <v>0</v>
      </c>
      <c r="C43" s="5" t="str">
        <f>IF(ISERROR(VLOOKUP(A43,Race1!$A$5:$C$44,3,FALSE)),"Race 2 only","Race 1 &amp; 2")</f>
        <v>Race 1 &amp; 2</v>
      </c>
      <c r="D43" s="12">
        <f t="shared" si="2"/>
      </c>
      <c r="E43" s="5"/>
      <c r="F43" s="5"/>
      <c r="G43" s="21"/>
      <c r="H43" s="21"/>
      <c r="I43" s="5"/>
      <c r="J43" s="5"/>
      <c r="K43" s="21"/>
      <c r="L43" s="21"/>
      <c r="M43" s="5"/>
      <c r="N43" s="5"/>
      <c r="O43" s="22"/>
      <c r="P43" s="22"/>
      <c r="Q43" s="21"/>
    </row>
    <row r="44" spans="1:17" ht="12.75">
      <c r="A44" s="5">
        <f t="shared" si="3"/>
      </c>
      <c r="B44" s="5">
        <f t="shared" si="4"/>
        <v>0</v>
      </c>
      <c r="C44" s="5" t="str">
        <f>IF(ISERROR(VLOOKUP(A44,Race1!$A$5:$C$44,3,FALSE)),"Race 2 only","Race 1 &amp; 2")</f>
        <v>Race 1 &amp; 2</v>
      </c>
      <c r="D44" s="12">
        <f t="shared" si="2"/>
      </c>
      <c r="E44" s="5"/>
      <c r="F44" s="5"/>
      <c r="G44" s="21"/>
      <c r="H44" s="21"/>
      <c r="I44" s="5"/>
      <c r="J44" s="5"/>
      <c r="K44" s="21"/>
      <c r="L44" s="21"/>
      <c r="M44" s="5"/>
      <c r="N44" s="5"/>
      <c r="O44" s="22"/>
      <c r="P44" s="22"/>
      <c r="Q44" s="21"/>
    </row>
  </sheetData>
  <sheetProtection password="C943" sheet="1" objects="1" scenarios="1"/>
  <conditionalFormatting sqref="D5:D4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4:Q44"/>
  <sheetViews>
    <sheetView zoomScale="85" zoomScaleNormal="85" workbookViewId="0" topLeftCell="D1">
      <selection activeCell="G12" sqref="G12"/>
    </sheetView>
  </sheetViews>
  <sheetFormatPr defaultColWidth="9.140625" defaultRowHeight="12.75"/>
  <cols>
    <col min="1" max="1" width="10.140625" style="0" hidden="1" customWidth="1"/>
    <col min="2" max="2" width="5.00390625" style="0" hidden="1" customWidth="1"/>
    <col min="3" max="3" width="11.28125" style="0" hidden="1" customWidth="1"/>
    <col min="4" max="4" width="11.28125" style="13" customWidth="1"/>
    <col min="5" max="5" width="6.140625" style="23" customWidth="1"/>
    <col min="6" max="6" width="13.8515625" style="23" bestFit="1" customWidth="1"/>
    <col min="7" max="7" width="13.28125" style="23" bestFit="1" customWidth="1"/>
    <col min="8" max="8" width="4.140625" style="23" bestFit="1" customWidth="1"/>
    <col min="9" max="9" width="18.421875" style="23" bestFit="1" customWidth="1"/>
    <col min="10" max="10" width="7.7109375" style="23" bestFit="1" customWidth="1"/>
    <col min="11" max="11" width="13.28125" style="23" bestFit="1" customWidth="1"/>
    <col min="12" max="12" width="6.7109375" style="23" bestFit="1" customWidth="1"/>
    <col min="13" max="13" width="12.7109375" style="23" bestFit="1" customWidth="1"/>
    <col min="14" max="14" width="9.421875" style="23" bestFit="1" customWidth="1"/>
    <col min="15" max="15" width="14.421875" style="23" bestFit="1" customWidth="1"/>
    <col min="16" max="16" width="10.00390625" style="23" bestFit="1" customWidth="1"/>
    <col min="17" max="17" width="12.28125" style="23" bestFit="1" customWidth="1"/>
  </cols>
  <sheetData>
    <row r="4" spans="1:17" ht="48">
      <c r="A4" s="8" t="s">
        <v>20</v>
      </c>
      <c r="B4" s="10" t="s">
        <v>21</v>
      </c>
      <c r="C4" s="10" t="s">
        <v>24</v>
      </c>
      <c r="D4" s="11" t="s">
        <v>26</v>
      </c>
      <c r="E4" s="14" t="s">
        <v>7</v>
      </c>
      <c r="F4" s="14" t="s">
        <v>8</v>
      </c>
      <c r="G4" s="15" t="s">
        <v>9</v>
      </c>
      <c r="H4" s="16" t="s">
        <v>10</v>
      </c>
      <c r="I4" s="17" t="s">
        <v>11</v>
      </c>
      <c r="J4" s="18" t="s">
        <v>12</v>
      </c>
      <c r="K4" s="15" t="s">
        <v>13</v>
      </c>
      <c r="L4" s="16" t="s">
        <v>14</v>
      </c>
      <c r="M4" s="14" t="s">
        <v>15</v>
      </c>
      <c r="N4" s="14" t="s">
        <v>16</v>
      </c>
      <c r="O4" s="16" t="s">
        <v>17</v>
      </c>
      <c r="P4" s="19" t="s">
        <v>18</v>
      </c>
      <c r="Q4" s="20" t="s">
        <v>19</v>
      </c>
    </row>
    <row r="5" spans="1:17" ht="12.75">
      <c r="A5" s="5" t="str">
        <f aca="true" t="shared" si="0" ref="A5:A14">CONCATENATE(F5,E5)</f>
        <v>DerhamS</v>
      </c>
      <c r="B5" s="5">
        <f aca="true" t="shared" si="1" ref="B5:B14">Q5</f>
        <v>1</v>
      </c>
      <c r="C5" s="5" t="str">
        <f>IF(ISERROR(VLOOKUP(A5,Race2!$A$5:$C$44,3,FALSE)),IF(ISERROR(VLOOKUP(A5,Race1!$A$5:$C$44,3,FALSE)),"Race 3 only","Race 1 &amp; 3"),IF(VLOOKUP(A5,Race2!$A$5:$C$44,3,FALSE)="Race 1 &amp; 2","All Races","Race 2 &amp; 3"))</f>
        <v>All Races</v>
      </c>
      <c r="D5" s="12" t="str">
        <f>IF(A5="","",IF(C5="Race 3 only","Yes","No"))</f>
        <v>No</v>
      </c>
      <c r="E5" s="5" t="s">
        <v>50</v>
      </c>
      <c r="F5" s="5" t="s">
        <v>51</v>
      </c>
      <c r="G5" s="21" t="s">
        <v>52</v>
      </c>
      <c r="H5" s="21">
        <v>-20</v>
      </c>
      <c r="I5" s="5" t="s">
        <v>53</v>
      </c>
      <c r="J5" s="5">
        <v>148905</v>
      </c>
      <c r="K5" s="21" t="s">
        <v>54</v>
      </c>
      <c r="L5" s="21">
        <v>1078</v>
      </c>
      <c r="M5" s="5">
        <v>32</v>
      </c>
      <c r="N5" s="9">
        <v>34</v>
      </c>
      <c r="O5" s="22">
        <v>1954</v>
      </c>
      <c r="P5" s="22">
        <v>1846.8809073724008</v>
      </c>
      <c r="Q5" s="21">
        <v>1</v>
      </c>
    </row>
    <row r="6" spans="1:17" ht="12.75">
      <c r="A6" s="5" t="str">
        <f t="shared" si="0"/>
        <v>CookT</v>
      </c>
      <c r="B6" s="5">
        <f t="shared" si="1"/>
        <v>2</v>
      </c>
      <c r="C6" s="5" t="str">
        <f>IF(ISERROR(VLOOKUP(A6,Race2!$A$5:$C$44,3,FALSE)),IF(ISERROR(VLOOKUP(A6,Race1!$A$5:$C$44,3,FALSE)),"Race 3 only","Race 1 &amp; 3"),IF(VLOOKUP(A6,Race2!$A$5:$C$44,3,FALSE)="Race 1 &amp; 2","All Races","Race 2 &amp; 3"))</f>
        <v>All Races</v>
      </c>
      <c r="D6" s="12" t="str">
        <f aca="true" t="shared" si="2" ref="D6:D44">IF(A6="","",IF(C6="Race 3 only","Yes","No"))</f>
        <v>No</v>
      </c>
      <c r="E6" s="5" t="s">
        <v>55</v>
      </c>
      <c r="F6" s="5" t="s">
        <v>56</v>
      </c>
      <c r="G6" s="21" t="s">
        <v>57</v>
      </c>
      <c r="H6" s="21">
        <v>40</v>
      </c>
      <c r="I6" s="6" t="s">
        <v>58</v>
      </c>
      <c r="J6" s="5">
        <v>950</v>
      </c>
      <c r="K6" s="21" t="s">
        <v>58</v>
      </c>
      <c r="L6" s="21">
        <v>1059</v>
      </c>
      <c r="M6" s="5">
        <v>34</v>
      </c>
      <c r="N6" s="9">
        <v>32</v>
      </c>
      <c r="O6" s="22">
        <v>2072</v>
      </c>
      <c r="P6" s="22">
        <v>1885.3503184713377</v>
      </c>
      <c r="Q6" s="21">
        <v>2</v>
      </c>
    </row>
    <row r="7" spans="1:17" ht="12.75">
      <c r="A7" s="5" t="str">
        <f t="shared" si="0"/>
        <v>JowettJ</v>
      </c>
      <c r="B7" s="5">
        <f t="shared" si="1"/>
        <v>3</v>
      </c>
      <c r="C7" s="5" t="str">
        <f>IF(ISERROR(VLOOKUP(A7,Race2!$A$5:$C$44,3,FALSE)),IF(ISERROR(VLOOKUP(A7,Race1!$A$5:$C$44,3,FALSE)),"Race 3 only","Race 1 &amp; 3"),IF(VLOOKUP(A7,Race2!$A$5:$C$44,3,FALSE)="Race 1 &amp; 2","All Races","Race 2 &amp; 3"))</f>
        <v>All Races</v>
      </c>
      <c r="D7" s="12" t="str">
        <f t="shared" si="2"/>
        <v>No</v>
      </c>
      <c r="E7" s="5" t="s">
        <v>45</v>
      </c>
      <c r="F7" s="5" t="s">
        <v>46</v>
      </c>
      <c r="G7" s="21" t="s">
        <v>47</v>
      </c>
      <c r="H7" s="21">
        <v>-40</v>
      </c>
      <c r="I7" s="6" t="s">
        <v>48</v>
      </c>
      <c r="J7" s="5">
        <v>4665</v>
      </c>
      <c r="K7" s="21" t="s">
        <v>49</v>
      </c>
      <c r="L7" s="21">
        <v>1155</v>
      </c>
      <c r="M7" s="5">
        <v>35</v>
      </c>
      <c r="N7" s="9">
        <v>43</v>
      </c>
      <c r="O7" s="22">
        <v>2143</v>
      </c>
      <c r="P7" s="22">
        <v>1921.9730941704036</v>
      </c>
      <c r="Q7" s="21">
        <v>3</v>
      </c>
    </row>
    <row r="8" spans="1:17" ht="12.75">
      <c r="A8" s="5" t="str">
        <f t="shared" si="0"/>
        <v>VinsonM </v>
      </c>
      <c r="B8" s="5">
        <f t="shared" si="1"/>
        <v>4</v>
      </c>
      <c r="C8" s="5" t="str">
        <f>IF(ISERROR(VLOOKUP(A8,Race2!$A$5:$C$44,3,FALSE)),IF(ISERROR(VLOOKUP(A8,Race1!$A$5:$C$44,3,FALSE)),"Race 3 only","Race 1 &amp; 3"),IF(VLOOKUP(A8,Race2!$A$5:$C$44,3,FALSE)="Race 1 &amp; 2","All Races","Race 2 &amp; 3"))</f>
        <v>All Races</v>
      </c>
      <c r="D8" s="12" t="str">
        <f t="shared" si="2"/>
        <v>No</v>
      </c>
      <c r="E8" s="5" t="s">
        <v>76</v>
      </c>
      <c r="F8" s="5" t="s">
        <v>77</v>
      </c>
      <c r="G8" s="21" t="s">
        <v>78</v>
      </c>
      <c r="H8" s="21">
        <v>-20</v>
      </c>
      <c r="I8" s="5" t="s">
        <v>58</v>
      </c>
      <c r="J8" s="5"/>
      <c r="K8" s="21" t="s">
        <v>58</v>
      </c>
      <c r="L8" s="21">
        <v>1059</v>
      </c>
      <c r="M8" s="5">
        <v>33</v>
      </c>
      <c r="N8" s="9">
        <v>33</v>
      </c>
      <c r="O8" s="22">
        <v>2013</v>
      </c>
      <c r="P8" s="22">
        <v>1937.4398460057748</v>
      </c>
      <c r="Q8" s="21">
        <v>4</v>
      </c>
    </row>
    <row r="9" spans="1:17" ht="12.75">
      <c r="A9" s="5" t="str">
        <f t="shared" si="0"/>
        <v>FriendC</v>
      </c>
      <c r="B9" s="5">
        <f t="shared" si="1"/>
        <v>5</v>
      </c>
      <c r="C9" s="5" t="str">
        <f>IF(ISERROR(VLOOKUP(A9,Race2!$A$5:$C$44,3,FALSE)),IF(ISERROR(VLOOKUP(A9,Race1!$A$5:$C$44,3,FALSE)),"Race 3 only","Race 1 &amp; 3"),IF(VLOOKUP(A9,Race2!$A$5:$C$44,3,FALSE)="Race 1 &amp; 2","All Races","Race 2 &amp; 3"))</f>
        <v>All Races</v>
      </c>
      <c r="D9" s="12" t="str">
        <f t="shared" si="2"/>
        <v>No</v>
      </c>
      <c r="E9" s="5" t="s">
        <v>59</v>
      </c>
      <c r="F9" s="5" t="s">
        <v>60</v>
      </c>
      <c r="G9" s="21" t="s">
        <v>61</v>
      </c>
      <c r="H9" s="21">
        <v>80</v>
      </c>
      <c r="I9" s="5" t="s">
        <v>53</v>
      </c>
      <c r="J9" s="5">
        <v>146286</v>
      </c>
      <c r="K9" s="21" t="s">
        <v>54</v>
      </c>
      <c r="L9" s="21">
        <v>1078</v>
      </c>
      <c r="M9" s="5">
        <v>39</v>
      </c>
      <c r="N9" s="5">
        <v>28</v>
      </c>
      <c r="O9" s="22">
        <v>2368</v>
      </c>
      <c r="P9" s="22">
        <v>2044.9050086355785</v>
      </c>
      <c r="Q9" s="21">
        <v>5</v>
      </c>
    </row>
    <row r="10" spans="1:17" ht="12.75">
      <c r="A10" s="5" t="str">
        <f t="shared" si="0"/>
        <v>BowdlerR</v>
      </c>
      <c r="B10" s="5">
        <f t="shared" si="1"/>
        <v>6</v>
      </c>
      <c r="C10" s="5" t="str">
        <f>IF(ISERROR(VLOOKUP(A10,Race2!$A$5:$C$44,3,FALSE)),IF(ISERROR(VLOOKUP(A10,Race1!$A$5:$C$44,3,FALSE)),"Race 3 only","Race 1 &amp; 3"),IF(VLOOKUP(A10,Race2!$A$5:$C$44,3,FALSE)="Race 1 &amp; 2","All Races","Race 2 &amp; 3"))</f>
        <v>All Races</v>
      </c>
      <c r="D10" s="12" t="str">
        <f t="shared" si="2"/>
        <v>No</v>
      </c>
      <c r="E10" s="5" t="s">
        <v>62</v>
      </c>
      <c r="F10" s="5" t="s">
        <v>63</v>
      </c>
      <c r="G10" s="21" t="s">
        <v>64</v>
      </c>
      <c r="H10" s="21">
        <v>100</v>
      </c>
      <c r="I10" s="5" t="s">
        <v>53</v>
      </c>
      <c r="J10" s="5">
        <v>102560</v>
      </c>
      <c r="K10" s="21" t="s">
        <v>54</v>
      </c>
      <c r="L10" s="21">
        <v>1078</v>
      </c>
      <c r="M10" s="5">
        <v>45</v>
      </c>
      <c r="N10" s="9">
        <v>44</v>
      </c>
      <c r="O10" s="22">
        <v>2744</v>
      </c>
      <c r="P10" s="22">
        <v>2329.37181663837</v>
      </c>
      <c r="Q10" s="21">
        <v>6</v>
      </c>
    </row>
    <row r="11" spans="1:17" ht="12.75">
      <c r="A11" s="5" t="str">
        <f t="shared" si="0"/>
        <v>PritchardS</v>
      </c>
      <c r="B11" s="5">
        <f t="shared" si="1"/>
        <v>13</v>
      </c>
      <c r="C11" s="5" t="str">
        <f>IF(ISERROR(VLOOKUP(A11,Race2!$A$5:$C$44,3,FALSE)),IF(ISERROR(VLOOKUP(A11,Race1!$A$5:$C$44,3,FALSE)),"Race 3 only","Race 1 &amp; 3"),IF(VLOOKUP(A11,Race2!$A$5:$C$44,3,FALSE)="Race 1 &amp; 2","All Races","Race 2 &amp; 3"))</f>
        <v>All Races</v>
      </c>
      <c r="D11" s="12" t="str">
        <f t="shared" si="2"/>
        <v>No</v>
      </c>
      <c r="E11" s="5" t="s">
        <v>50</v>
      </c>
      <c r="F11" s="5" t="s">
        <v>65</v>
      </c>
      <c r="G11" s="21" t="s">
        <v>66</v>
      </c>
      <c r="H11" s="21">
        <v>100</v>
      </c>
      <c r="I11" s="5" t="s">
        <v>67</v>
      </c>
      <c r="J11" s="5">
        <v>40</v>
      </c>
      <c r="K11" s="21" t="s">
        <v>68</v>
      </c>
      <c r="L11" s="21">
        <v>1101</v>
      </c>
      <c r="M11" s="5" t="s">
        <v>84</v>
      </c>
      <c r="N11" s="9"/>
      <c r="O11" s="22" t="s">
        <v>70</v>
      </c>
      <c r="P11" s="22" t="s">
        <v>70</v>
      </c>
      <c r="Q11" s="21">
        <v>13</v>
      </c>
    </row>
    <row r="12" spans="1:17" ht="12.75">
      <c r="A12" s="5" t="str">
        <f t="shared" si="0"/>
        <v>EdmondsC</v>
      </c>
      <c r="B12" s="5">
        <f t="shared" si="1"/>
        <v>13</v>
      </c>
      <c r="C12" s="5" t="str">
        <f>IF(ISERROR(VLOOKUP(A12,Race2!$A$5:$C$44,3,FALSE)),IF(ISERROR(VLOOKUP(A12,Race1!$A$5:$C$44,3,FALSE)),"Race 3 only","Race 1 &amp; 3"),IF(VLOOKUP(A12,Race2!$A$5:$C$44,3,FALSE)="Race 1 &amp; 2","All Races","Race 2 &amp; 3"))</f>
        <v>All Races</v>
      </c>
      <c r="D12" s="12" t="str">
        <f t="shared" si="2"/>
        <v>No</v>
      </c>
      <c r="E12" s="5" t="s">
        <v>59</v>
      </c>
      <c r="F12" s="5" t="s">
        <v>71</v>
      </c>
      <c r="G12" s="21" t="s">
        <v>72</v>
      </c>
      <c r="H12" s="21">
        <v>200</v>
      </c>
      <c r="I12" s="5">
        <v>505</v>
      </c>
      <c r="J12" s="5"/>
      <c r="K12" s="21">
        <v>505</v>
      </c>
      <c r="L12" s="21">
        <v>902</v>
      </c>
      <c r="M12" s="5" t="s">
        <v>84</v>
      </c>
      <c r="N12" s="9"/>
      <c r="O12" s="22" t="s">
        <v>70</v>
      </c>
      <c r="P12" s="22" t="s">
        <v>70</v>
      </c>
      <c r="Q12" s="21">
        <v>13</v>
      </c>
    </row>
    <row r="13" spans="1:17" ht="12.75">
      <c r="A13" s="5" t="str">
        <f t="shared" si="0"/>
        <v>PepperE</v>
      </c>
      <c r="B13" s="5">
        <f t="shared" si="1"/>
        <v>13</v>
      </c>
      <c r="C13" s="5" t="str">
        <f>IF(ISERROR(VLOOKUP(A13,Race2!$A$5:$C$44,3,FALSE)),IF(ISERROR(VLOOKUP(A13,Race1!$A$5:$C$44,3,FALSE)),"Race 3 only","Race 1 &amp; 3"),IF(VLOOKUP(A13,Race2!$A$5:$C$44,3,FALSE)="Race 1 &amp; 2","All Races","Race 2 &amp; 3"))</f>
        <v>All Races</v>
      </c>
      <c r="D13" s="12" t="str">
        <f t="shared" si="2"/>
        <v>No</v>
      </c>
      <c r="E13" s="5" t="s">
        <v>73</v>
      </c>
      <c r="F13" s="6" t="s">
        <v>74</v>
      </c>
      <c r="G13" s="21" t="s">
        <v>75</v>
      </c>
      <c r="H13" s="21">
        <v>20</v>
      </c>
      <c r="I13" s="5" t="s">
        <v>53</v>
      </c>
      <c r="J13" s="5">
        <v>143522</v>
      </c>
      <c r="K13" s="21" t="s">
        <v>54</v>
      </c>
      <c r="L13" s="21">
        <v>1078</v>
      </c>
      <c r="M13" s="5" t="s">
        <v>84</v>
      </c>
      <c r="N13" s="9"/>
      <c r="O13" s="22" t="s">
        <v>70</v>
      </c>
      <c r="P13" s="22" t="s">
        <v>70</v>
      </c>
      <c r="Q13" s="21">
        <v>13</v>
      </c>
    </row>
    <row r="14" spans="1:17" ht="12.75">
      <c r="A14" s="5" t="str">
        <f t="shared" si="0"/>
        <v>ChapmanC</v>
      </c>
      <c r="B14" s="5">
        <f t="shared" si="1"/>
        <v>13</v>
      </c>
      <c r="C14" s="5" t="str">
        <f>IF(ISERROR(VLOOKUP(A14,Race2!$A$5:$C$44,3,FALSE)),IF(ISERROR(VLOOKUP(A14,Race1!$A$5:$C$44,3,FALSE)),"Race 3 only","Race 1 &amp; 3"),IF(VLOOKUP(A14,Race2!$A$5:$C$44,3,FALSE)="Race 1 &amp; 2","All Races","Race 2 &amp; 3"))</f>
        <v>All Races</v>
      </c>
      <c r="D14" s="12" t="str">
        <f t="shared" si="2"/>
        <v>No</v>
      </c>
      <c r="E14" s="5" t="s">
        <v>59</v>
      </c>
      <c r="F14" s="5" t="s">
        <v>79</v>
      </c>
      <c r="G14" s="21" t="s">
        <v>80</v>
      </c>
      <c r="H14" s="21">
        <v>60</v>
      </c>
      <c r="I14" s="5" t="s">
        <v>81</v>
      </c>
      <c r="J14" s="5"/>
      <c r="K14" s="21" t="s">
        <v>82</v>
      </c>
      <c r="L14" s="21">
        <v>1173</v>
      </c>
      <c r="M14" s="5" t="s">
        <v>84</v>
      </c>
      <c r="N14" s="5"/>
      <c r="O14" s="22" t="s">
        <v>70</v>
      </c>
      <c r="P14" s="22" t="s">
        <v>70</v>
      </c>
      <c r="Q14" s="21">
        <v>13</v>
      </c>
    </row>
    <row r="15" spans="1:17" ht="12.75">
      <c r="A15" s="5" t="str">
        <f aca="true" t="shared" si="3" ref="A15:A44">CONCATENATE(F15,E15)</f>
        <v>HowellR</v>
      </c>
      <c r="B15" s="5">
        <f aca="true" t="shared" si="4" ref="B15:B44">Q15</f>
        <v>13</v>
      </c>
      <c r="C15" s="5" t="str">
        <f>IF(ISERROR(VLOOKUP(A15,Race2!$A$5:$C$44,3,FALSE)),IF(ISERROR(VLOOKUP(A15,Race1!$A$5:$C$44,3,FALSE)),"Race 3 only","Race 1 &amp; 3"),IF(VLOOKUP(A15,Race2!$A$5:$C$44,3,FALSE)="Race 1 &amp; 2","All Races","Race 2 &amp; 3"))</f>
        <v>All Races</v>
      </c>
      <c r="D15" s="12" t="str">
        <f t="shared" si="2"/>
        <v>No</v>
      </c>
      <c r="E15" s="5" t="s">
        <v>62</v>
      </c>
      <c r="F15" s="5" t="s">
        <v>83</v>
      </c>
      <c r="G15" s="21"/>
      <c r="H15" s="21" t="e">
        <v>#N/A</v>
      </c>
      <c r="I15" s="5" t="s">
        <v>81</v>
      </c>
      <c r="J15" s="5"/>
      <c r="K15" s="21" t="s">
        <v>82</v>
      </c>
      <c r="L15" s="21">
        <v>1173</v>
      </c>
      <c r="M15" s="5" t="s">
        <v>84</v>
      </c>
      <c r="N15" s="5"/>
      <c r="O15" s="22" t="s">
        <v>70</v>
      </c>
      <c r="P15" s="22" t="s">
        <v>70</v>
      </c>
      <c r="Q15" s="21">
        <v>13</v>
      </c>
    </row>
    <row r="16" spans="1:17" ht="12.75">
      <c r="A16" s="5" t="str">
        <f t="shared" si="3"/>
        <v>TorokA</v>
      </c>
      <c r="B16" s="5">
        <f t="shared" si="4"/>
        <v>13</v>
      </c>
      <c r="C16" s="5" t="str">
        <f>IF(ISERROR(VLOOKUP(A16,Race2!$A$5:$C$44,3,FALSE)),IF(ISERROR(VLOOKUP(A16,Race1!$A$5:$C$44,3,FALSE)),"Race 3 only","Race 1 &amp; 3"),IF(VLOOKUP(A16,Race2!$A$5:$C$44,3,FALSE)="Race 1 &amp; 2","All Races","Race 2 &amp; 3"))</f>
        <v>Race 2 &amp; 3</v>
      </c>
      <c r="D16" s="12" t="str">
        <f t="shared" si="2"/>
        <v>No</v>
      </c>
      <c r="E16" s="5" t="s">
        <v>85</v>
      </c>
      <c r="F16" s="5" t="s">
        <v>86</v>
      </c>
      <c r="G16" s="21" t="s">
        <v>87</v>
      </c>
      <c r="H16" s="21">
        <v>160</v>
      </c>
      <c r="I16" s="5" t="s">
        <v>53</v>
      </c>
      <c r="J16" s="5"/>
      <c r="K16" s="21" t="s">
        <v>54</v>
      </c>
      <c r="L16" s="21">
        <v>1078</v>
      </c>
      <c r="M16" s="5" t="s">
        <v>69</v>
      </c>
      <c r="N16" s="5"/>
      <c r="O16" s="22" t="s">
        <v>70</v>
      </c>
      <c r="P16" s="22" t="s">
        <v>70</v>
      </c>
      <c r="Q16" s="21">
        <v>13</v>
      </c>
    </row>
    <row r="17" spans="1:17" ht="12.75">
      <c r="A17" s="5">
        <f t="shared" si="3"/>
      </c>
      <c r="B17" s="5">
        <f t="shared" si="4"/>
        <v>0</v>
      </c>
      <c r="C17" s="5" t="str">
        <f>IF(ISERROR(VLOOKUP(A17,Race2!$A$5:$C$44,3,FALSE)),IF(ISERROR(VLOOKUP(A17,Race1!$A$5:$C$44,3,FALSE)),"Race 3 only","Race 1 &amp; 3"),IF(VLOOKUP(A17,Race2!$A$5:$C$44,3,FALSE)="Race 1 &amp; 2","All Races","Race 2 &amp; 3"))</f>
        <v>All Races</v>
      </c>
      <c r="D17" s="12">
        <f t="shared" si="2"/>
      </c>
      <c r="E17" s="5"/>
      <c r="F17" s="5"/>
      <c r="G17" s="21"/>
      <c r="H17" s="21"/>
      <c r="I17" s="5"/>
      <c r="J17" s="5"/>
      <c r="K17" s="21"/>
      <c r="L17" s="21"/>
      <c r="M17" s="5"/>
      <c r="N17" s="5"/>
      <c r="O17" s="22"/>
      <c r="P17" s="22"/>
      <c r="Q17" s="21"/>
    </row>
    <row r="18" spans="1:17" ht="12.75">
      <c r="A18" s="5">
        <f t="shared" si="3"/>
      </c>
      <c r="B18" s="5">
        <f t="shared" si="4"/>
        <v>0</v>
      </c>
      <c r="C18" s="5" t="str">
        <f>IF(ISERROR(VLOOKUP(A18,Race2!$A$5:$C$44,3,FALSE)),IF(ISERROR(VLOOKUP(A18,Race1!$A$5:$C$44,3,FALSE)),"Race 3 only","Race 1 &amp; 3"),IF(VLOOKUP(A18,Race2!$A$5:$C$44,3,FALSE)="Race 1 &amp; 2","All Races","Race 2 &amp; 3"))</f>
        <v>All Races</v>
      </c>
      <c r="D18" s="12">
        <f t="shared" si="2"/>
      </c>
      <c r="E18" s="5"/>
      <c r="F18" s="5"/>
      <c r="G18" s="21"/>
      <c r="H18" s="21"/>
      <c r="I18" s="5"/>
      <c r="J18" s="5"/>
      <c r="K18" s="21"/>
      <c r="L18" s="21"/>
      <c r="M18" s="5"/>
      <c r="N18" s="5"/>
      <c r="O18" s="22"/>
      <c r="P18" s="22"/>
      <c r="Q18" s="21"/>
    </row>
    <row r="19" spans="1:17" ht="12.75">
      <c r="A19" s="5">
        <f t="shared" si="3"/>
      </c>
      <c r="B19" s="5">
        <f t="shared" si="4"/>
        <v>0</v>
      </c>
      <c r="C19" s="5" t="str">
        <f>IF(ISERROR(VLOOKUP(A19,Race2!$A$5:$C$44,3,FALSE)),IF(ISERROR(VLOOKUP(A19,Race1!$A$5:$C$44,3,FALSE)),"Race 3 only","Race 1 &amp; 3"),IF(VLOOKUP(A19,Race2!$A$5:$C$44,3,FALSE)="Race 1 &amp; 2","All Races","Race 2 &amp; 3"))</f>
        <v>All Races</v>
      </c>
      <c r="D19" s="12">
        <f t="shared" si="2"/>
      </c>
      <c r="E19" s="5"/>
      <c r="F19" s="5"/>
      <c r="G19" s="21"/>
      <c r="H19" s="21"/>
      <c r="I19" s="5"/>
      <c r="J19" s="5"/>
      <c r="K19" s="21"/>
      <c r="L19" s="21"/>
      <c r="M19" s="5"/>
      <c r="N19" s="5"/>
      <c r="O19" s="22"/>
      <c r="P19" s="22"/>
      <c r="Q19" s="21"/>
    </row>
    <row r="20" spans="1:17" ht="12.75">
      <c r="A20" s="5">
        <f t="shared" si="3"/>
      </c>
      <c r="B20" s="5">
        <f t="shared" si="4"/>
        <v>0</v>
      </c>
      <c r="C20" s="5" t="str">
        <f>IF(ISERROR(VLOOKUP(A20,Race2!$A$5:$C$44,3,FALSE)),IF(ISERROR(VLOOKUP(A20,Race1!$A$5:$C$44,3,FALSE)),"Race 3 only","Race 1 &amp; 3"),IF(VLOOKUP(A20,Race2!$A$5:$C$44,3,FALSE)="Race 1 &amp; 2","All Races","Race 2 &amp; 3"))</f>
        <v>All Races</v>
      </c>
      <c r="D20" s="12">
        <f t="shared" si="2"/>
      </c>
      <c r="E20" s="5"/>
      <c r="F20" s="5"/>
      <c r="G20" s="21"/>
      <c r="H20" s="21"/>
      <c r="I20" s="5"/>
      <c r="J20" s="5"/>
      <c r="K20" s="21"/>
      <c r="L20" s="21"/>
      <c r="M20" s="5"/>
      <c r="N20" s="5"/>
      <c r="O20" s="22"/>
      <c r="P20" s="22"/>
      <c r="Q20" s="21"/>
    </row>
    <row r="21" spans="1:17" ht="12.75">
      <c r="A21" s="5">
        <f t="shared" si="3"/>
      </c>
      <c r="B21" s="5">
        <f t="shared" si="4"/>
        <v>0</v>
      </c>
      <c r="C21" s="5" t="str">
        <f>IF(ISERROR(VLOOKUP(A21,Race2!$A$5:$C$44,3,FALSE)),IF(ISERROR(VLOOKUP(A21,Race1!$A$5:$C$44,3,FALSE)),"Race 3 only","Race 1 &amp; 3"),IF(VLOOKUP(A21,Race2!$A$5:$C$44,3,FALSE)="Race 1 &amp; 2","All Races","Race 2 &amp; 3"))</f>
        <v>All Races</v>
      </c>
      <c r="D21" s="12">
        <f t="shared" si="2"/>
      </c>
      <c r="E21" s="5"/>
      <c r="F21" s="5"/>
      <c r="G21" s="21"/>
      <c r="H21" s="21"/>
      <c r="I21" s="5"/>
      <c r="J21" s="5"/>
      <c r="K21" s="21"/>
      <c r="L21" s="21"/>
      <c r="M21" s="5"/>
      <c r="N21" s="5"/>
      <c r="O21" s="22"/>
      <c r="P21" s="22"/>
      <c r="Q21" s="21"/>
    </row>
    <row r="22" spans="1:17" ht="12.75">
      <c r="A22" s="5">
        <f t="shared" si="3"/>
      </c>
      <c r="B22" s="5">
        <f t="shared" si="4"/>
        <v>0</v>
      </c>
      <c r="C22" s="5" t="str">
        <f>IF(ISERROR(VLOOKUP(A22,Race2!$A$5:$C$44,3,FALSE)),IF(ISERROR(VLOOKUP(A22,Race1!$A$5:$C$44,3,FALSE)),"Race 3 only","Race 1 &amp; 3"),IF(VLOOKUP(A22,Race2!$A$5:$C$44,3,FALSE)="Race 1 &amp; 2","All Races","Race 2 &amp; 3"))</f>
        <v>All Races</v>
      </c>
      <c r="D22" s="12">
        <f t="shared" si="2"/>
      </c>
      <c r="E22" s="5"/>
      <c r="F22" s="5"/>
      <c r="G22" s="21"/>
      <c r="H22" s="21"/>
      <c r="I22" s="5"/>
      <c r="J22" s="5"/>
      <c r="K22" s="21"/>
      <c r="L22" s="21"/>
      <c r="M22" s="5"/>
      <c r="N22" s="5"/>
      <c r="O22" s="22"/>
      <c r="P22" s="22"/>
      <c r="Q22" s="21"/>
    </row>
    <row r="23" spans="1:17" ht="12.75">
      <c r="A23" s="5">
        <f t="shared" si="3"/>
      </c>
      <c r="B23" s="5">
        <f t="shared" si="4"/>
        <v>0</v>
      </c>
      <c r="C23" s="5" t="str">
        <f>IF(ISERROR(VLOOKUP(A23,Race2!$A$5:$C$44,3,FALSE)),IF(ISERROR(VLOOKUP(A23,Race1!$A$5:$C$44,3,FALSE)),"Race 3 only","Race 1 &amp; 3"),IF(VLOOKUP(A23,Race2!$A$5:$C$44,3,FALSE)="Race 1 &amp; 2","All Races","Race 2 &amp; 3"))</f>
        <v>All Races</v>
      </c>
      <c r="D23" s="12">
        <f t="shared" si="2"/>
      </c>
      <c r="E23" s="5"/>
      <c r="F23" s="5"/>
      <c r="G23" s="21"/>
      <c r="H23" s="21"/>
      <c r="I23" s="5"/>
      <c r="J23" s="5"/>
      <c r="K23" s="21"/>
      <c r="L23" s="21"/>
      <c r="M23" s="5"/>
      <c r="N23" s="5"/>
      <c r="O23" s="22"/>
      <c r="P23" s="22"/>
      <c r="Q23" s="21"/>
    </row>
    <row r="24" spans="1:17" ht="12.75">
      <c r="A24" s="5">
        <f t="shared" si="3"/>
      </c>
      <c r="B24" s="5">
        <f t="shared" si="4"/>
        <v>0</v>
      </c>
      <c r="C24" s="5" t="str">
        <f>IF(ISERROR(VLOOKUP(A24,Race2!$A$5:$C$44,3,FALSE)),IF(ISERROR(VLOOKUP(A24,Race1!$A$5:$C$44,3,FALSE)),"Race 3 only","Race 1 &amp; 3"),IF(VLOOKUP(A24,Race2!$A$5:$C$44,3,FALSE)="Race 1 &amp; 2","All Races","Race 2 &amp; 3"))</f>
        <v>All Races</v>
      </c>
      <c r="D24" s="12">
        <f t="shared" si="2"/>
      </c>
      <c r="E24" s="5"/>
      <c r="F24" s="5"/>
      <c r="G24" s="21"/>
      <c r="H24" s="21"/>
      <c r="I24" s="5"/>
      <c r="J24" s="5"/>
      <c r="K24" s="21"/>
      <c r="L24" s="21"/>
      <c r="M24" s="5"/>
      <c r="N24" s="5"/>
      <c r="O24" s="22"/>
      <c r="P24" s="22"/>
      <c r="Q24" s="21"/>
    </row>
    <row r="25" spans="1:17" ht="12.75">
      <c r="A25" s="5">
        <f t="shared" si="3"/>
      </c>
      <c r="B25" s="5">
        <f t="shared" si="4"/>
        <v>0</v>
      </c>
      <c r="C25" s="5" t="str">
        <f>IF(ISERROR(VLOOKUP(A25,Race2!$A$5:$C$44,3,FALSE)),IF(ISERROR(VLOOKUP(A25,Race1!$A$5:$C$44,3,FALSE)),"Race 3 only","Race 1 &amp; 3"),IF(VLOOKUP(A25,Race2!$A$5:$C$44,3,FALSE)="Race 1 &amp; 2","All Races","Race 2 &amp; 3"))</f>
        <v>All Races</v>
      </c>
      <c r="D25" s="12">
        <f t="shared" si="2"/>
      </c>
      <c r="E25" s="5"/>
      <c r="F25" s="5"/>
      <c r="G25" s="21"/>
      <c r="H25" s="21"/>
      <c r="I25" s="5"/>
      <c r="J25" s="5"/>
      <c r="K25" s="21"/>
      <c r="L25" s="21"/>
      <c r="M25" s="5"/>
      <c r="N25" s="5"/>
      <c r="O25" s="22"/>
      <c r="P25" s="22"/>
      <c r="Q25" s="21"/>
    </row>
    <row r="26" spans="1:17" ht="12.75">
      <c r="A26" s="5">
        <f t="shared" si="3"/>
      </c>
      <c r="B26" s="5">
        <f t="shared" si="4"/>
        <v>0</v>
      </c>
      <c r="C26" s="5" t="str">
        <f>IF(ISERROR(VLOOKUP(A26,Race2!$A$5:$C$44,3,FALSE)),IF(ISERROR(VLOOKUP(A26,Race1!$A$5:$C$44,3,FALSE)),"Race 3 only","Race 1 &amp; 3"),IF(VLOOKUP(A26,Race2!$A$5:$C$44,3,FALSE)="Race 1 &amp; 2","All Races","Race 2 &amp; 3"))</f>
        <v>All Races</v>
      </c>
      <c r="D26" s="12">
        <f t="shared" si="2"/>
      </c>
      <c r="E26" s="5"/>
      <c r="F26" s="5"/>
      <c r="G26" s="21"/>
      <c r="H26" s="21"/>
      <c r="I26" s="5"/>
      <c r="J26" s="5"/>
      <c r="K26" s="21"/>
      <c r="L26" s="21"/>
      <c r="M26" s="5"/>
      <c r="N26" s="5"/>
      <c r="O26" s="22"/>
      <c r="P26" s="22"/>
      <c r="Q26" s="21"/>
    </row>
    <row r="27" spans="1:17" ht="12.75">
      <c r="A27" s="5">
        <f t="shared" si="3"/>
      </c>
      <c r="B27" s="5">
        <f t="shared" si="4"/>
        <v>0</v>
      </c>
      <c r="C27" s="5" t="str">
        <f>IF(ISERROR(VLOOKUP(A27,Race2!$A$5:$C$44,3,FALSE)),IF(ISERROR(VLOOKUP(A27,Race1!$A$5:$C$44,3,FALSE)),"Race 3 only","Race 1 &amp; 3"),IF(VLOOKUP(A27,Race2!$A$5:$C$44,3,FALSE)="Race 1 &amp; 2","All Races","Race 2 &amp; 3"))</f>
        <v>All Races</v>
      </c>
      <c r="D27" s="12">
        <f t="shared" si="2"/>
      </c>
      <c r="E27" s="5"/>
      <c r="F27" s="5"/>
      <c r="G27" s="21"/>
      <c r="H27" s="21"/>
      <c r="I27" s="5"/>
      <c r="J27" s="5"/>
      <c r="K27" s="21"/>
      <c r="L27" s="21"/>
      <c r="M27" s="5"/>
      <c r="N27" s="5"/>
      <c r="O27" s="22"/>
      <c r="P27" s="22"/>
      <c r="Q27" s="21"/>
    </row>
    <row r="28" spans="1:17" ht="12.75">
      <c r="A28" s="5">
        <f t="shared" si="3"/>
      </c>
      <c r="B28" s="5">
        <f t="shared" si="4"/>
        <v>0</v>
      </c>
      <c r="C28" s="5" t="str">
        <f>IF(ISERROR(VLOOKUP(A28,Race2!$A$5:$C$44,3,FALSE)),IF(ISERROR(VLOOKUP(A28,Race1!$A$5:$C$44,3,FALSE)),"Race 3 only","Race 1 &amp; 3"),IF(VLOOKUP(A28,Race2!$A$5:$C$44,3,FALSE)="Race 1 &amp; 2","All Races","Race 2 &amp; 3"))</f>
        <v>All Races</v>
      </c>
      <c r="D28" s="12">
        <f t="shared" si="2"/>
      </c>
      <c r="E28" s="5"/>
      <c r="F28" s="5"/>
      <c r="G28" s="21"/>
      <c r="H28" s="21"/>
      <c r="I28" s="5"/>
      <c r="J28" s="5"/>
      <c r="K28" s="21"/>
      <c r="L28" s="21"/>
      <c r="M28" s="5"/>
      <c r="N28" s="5"/>
      <c r="O28" s="22"/>
      <c r="P28" s="22"/>
      <c r="Q28" s="21"/>
    </row>
    <row r="29" spans="1:17" ht="12.75">
      <c r="A29" s="5">
        <f t="shared" si="3"/>
      </c>
      <c r="B29" s="5">
        <f t="shared" si="4"/>
        <v>0</v>
      </c>
      <c r="C29" s="5" t="str">
        <f>IF(ISERROR(VLOOKUP(A29,Race2!$A$5:$C$44,3,FALSE)),IF(ISERROR(VLOOKUP(A29,Race1!$A$5:$C$44,3,FALSE)),"Race 3 only","Race 1 &amp; 3"),IF(VLOOKUP(A29,Race2!$A$5:$C$44,3,FALSE)="Race 1 &amp; 2","All Races","Race 2 &amp; 3"))</f>
        <v>All Races</v>
      </c>
      <c r="D29" s="12">
        <f t="shared" si="2"/>
      </c>
      <c r="E29" s="5"/>
      <c r="F29" s="5"/>
      <c r="G29" s="21"/>
      <c r="H29" s="21"/>
      <c r="I29" s="5"/>
      <c r="J29" s="5"/>
      <c r="K29" s="21"/>
      <c r="L29" s="21"/>
      <c r="M29" s="5"/>
      <c r="N29" s="5"/>
      <c r="O29" s="22"/>
      <c r="P29" s="22"/>
      <c r="Q29" s="21"/>
    </row>
    <row r="30" spans="1:17" ht="12.75">
      <c r="A30" s="5">
        <f t="shared" si="3"/>
      </c>
      <c r="B30" s="5">
        <f t="shared" si="4"/>
        <v>0</v>
      </c>
      <c r="C30" s="5" t="str">
        <f>IF(ISERROR(VLOOKUP(A30,Race2!$A$5:$C$44,3,FALSE)),IF(ISERROR(VLOOKUP(A30,Race1!$A$5:$C$44,3,FALSE)),"Race 3 only","Race 1 &amp; 3"),IF(VLOOKUP(A30,Race2!$A$5:$C$44,3,FALSE)="Race 1 &amp; 2","All Races","Race 2 &amp; 3"))</f>
        <v>All Races</v>
      </c>
      <c r="D30" s="12">
        <f t="shared" si="2"/>
      </c>
      <c r="E30" s="5"/>
      <c r="F30" s="5"/>
      <c r="G30" s="21"/>
      <c r="H30" s="21"/>
      <c r="I30" s="5"/>
      <c r="J30" s="5"/>
      <c r="K30" s="21"/>
      <c r="L30" s="21"/>
      <c r="M30" s="5"/>
      <c r="N30" s="5"/>
      <c r="O30" s="22"/>
      <c r="P30" s="22"/>
      <c r="Q30" s="21"/>
    </row>
    <row r="31" spans="1:17" ht="12.75">
      <c r="A31" s="5">
        <f t="shared" si="3"/>
      </c>
      <c r="B31" s="5">
        <f t="shared" si="4"/>
        <v>0</v>
      </c>
      <c r="C31" s="5" t="str">
        <f>IF(ISERROR(VLOOKUP(A31,Race2!$A$5:$C$44,3,FALSE)),IF(ISERROR(VLOOKUP(A31,Race1!$A$5:$C$44,3,FALSE)),"Race 3 only","Race 1 &amp; 3"),IF(VLOOKUP(A31,Race2!$A$5:$C$44,3,FALSE)="Race 1 &amp; 2","All Races","Race 2 &amp; 3"))</f>
        <v>All Races</v>
      </c>
      <c r="D31" s="12">
        <f t="shared" si="2"/>
      </c>
      <c r="E31" s="5"/>
      <c r="F31" s="5"/>
      <c r="G31" s="21"/>
      <c r="H31" s="21"/>
      <c r="I31" s="5"/>
      <c r="J31" s="5"/>
      <c r="K31" s="21"/>
      <c r="L31" s="21"/>
      <c r="M31" s="5"/>
      <c r="N31" s="5"/>
      <c r="O31" s="22"/>
      <c r="P31" s="22"/>
      <c r="Q31" s="21"/>
    </row>
    <row r="32" spans="1:17" ht="12.75">
      <c r="A32" s="5">
        <f t="shared" si="3"/>
      </c>
      <c r="B32" s="5">
        <f t="shared" si="4"/>
        <v>0</v>
      </c>
      <c r="C32" s="5" t="str">
        <f>IF(ISERROR(VLOOKUP(A32,Race2!$A$5:$C$44,3,FALSE)),IF(ISERROR(VLOOKUP(A32,Race1!$A$5:$C$44,3,FALSE)),"Race 3 only","Race 1 &amp; 3"),IF(VLOOKUP(A32,Race2!$A$5:$C$44,3,FALSE)="Race 1 &amp; 2","All Races","Race 2 &amp; 3"))</f>
        <v>All Races</v>
      </c>
      <c r="D32" s="12">
        <f t="shared" si="2"/>
      </c>
      <c r="E32" s="5"/>
      <c r="F32" s="5"/>
      <c r="G32" s="21"/>
      <c r="H32" s="21"/>
      <c r="I32" s="5"/>
      <c r="J32" s="5"/>
      <c r="K32" s="21"/>
      <c r="L32" s="21"/>
      <c r="M32" s="5"/>
      <c r="N32" s="5"/>
      <c r="O32" s="22"/>
      <c r="P32" s="22"/>
      <c r="Q32" s="21"/>
    </row>
    <row r="33" spans="1:17" ht="12.75">
      <c r="A33" s="5">
        <f t="shared" si="3"/>
      </c>
      <c r="B33" s="5">
        <f t="shared" si="4"/>
        <v>0</v>
      </c>
      <c r="C33" s="5" t="str">
        <f>IF(ISERROR(VLOOKUP(A33,Race2!$A$5:$C$44,3,FALSE)),IF(ISERROR(VLOOKUP(A33,Race1!$A$5:$C$44,3,FALSE)),"Race 3 only","Race 1 &amp; 3"),IF(VLOOKUP(A33,Race2!$A$5:$C$44,3,FALSE)="Race 1 &amp; 2","All Races","Race 2 &amp; 3"))</f>
        <v>All Races</v>
      </c>
      <c r="D33" s="12">
        <f t="shared" si="2"/>
      </c>
      <c r="E33" s="5"/>
      <c r="F33" s="5"/>
      <c r="G33" s="21"/>
      <c r="H33" s="21"/>
      <c r="I33" s="5"/>
      <c r="J33" s="5"/>
      <c r="K33" s="21"/>
      <c r="L33" s="21"/>
      <c r="M33" s="5"/>
      <c r="N33" s="5"/>
      <c r="O33" s="22"/>
      <c r="P33" s="22"/>
      <c r="Q33" s="21"/>
    </row>
    <row r="34" spans="1:17" ht="12.75">
      <c r="A34" s="5">
        <f t="shared" si="3"/>
      </c>
      <c r="B34" s="5">
        <f t="shared" si="4"/>
        <v>0</v>
      </c>
      <c r="C34" s="5" t="str">
        <f>IF(ISERROR(VLOOKUP(A34,Race2!$A$5:$C$44,3,FALSE)),IF(ISERROR(VLOOKUP(A34,Race1!$A$5:$C$44,3,FALSE)),"Race 3 only","Race 1 &amp; 3"),IF(VLOOKUP(A34,Race2!$A$5:$C$44,3,FALSE)="Race 1 &amp; 2","All Races","Race 2 &amp; 3"))</f>
        <v>All Races</v>
      </c>
      <c r="D34" s="12">
        <f t="shared" si="2"/>
      </c>
      <c r="E34" s="5"/>
      <c r="F34" s="5"/>
      <c r="G34" s="21"/>
      <c r="H34" s="21"/>
      <c r="I34" s="5"/>
      <c r="J34" s="5"/>
      <c r="K34" s="21"/>
      <c r="L34" s="21"/>
      <c r="M34" s="5"/>
      <c r="N34" s="5"/>
      <c r="O34" s="22"/>
      <c r="P34" s="22"/>
      <c r="Q34" s="21"/>
    </row>
    <row r="35" spans="1:17" ht="12.75">
      <c r="A35" s="5">
        <f t="shared" si="3"/>
      </c>
      <c r="B35" s="5">
        <f t="shared" si="4"/>
        <v>0</v>
      </c>
      <c r="C35" s="5" t="str">
        <f>IF(ISERROR(VLOOKUP(A35,Race2!$A$5:$C$44,3,FALSE)),IF(ISERROR(VLOOKUP(A35,Race1!$A$5:$C$44,3,FALSE)),"Race 3 only","Race 1 &amp; 3"),IF(VLOOKUP(A35,Race2!$A$5:$C$44,3,FALSE)="Race 1 &amp; 2","All Races","Race 2 &amp; 3"))</f>
        <v>All Races</v>
      </c>
      <c r="D35" s="12">
        <f t="shared" si="2"/>
      </c>
      <c r="E35" s="5"/>
      <c r="F35" s="5"/>
      <c r="G35" s="21"/>
      <c r="H35" s="21"/>
      <c r="I35" s="5"/>
      <c r="J35" s="5"/>
      <c r="K35" s="21"/>
      <c r="L35" s="21"/>
      <c r="M35" s="5"/>
      <c r="N35" s="5"/>
      <c r="O35" s="22"/>
      <c r="P35" s="22"/>
      <c r="Q35" s="21"/>
    </row>
    <row r="36" spans="1:17" ht="12.75">
      <c r="A36" s="5">
        <f t="shared" si="3"/>
      </c>
      <c r="B36" s="5">
        <f t="shared" si="4"/>
        <v>0</v>
      </c>
      <c r="C36" s="5" t="str">
        <f>IF(ISERROR(VLOOKUP(A36,Race2!$A$5:$C$44,3,FALSE)),IF(ISERROR(VLOOKUP(A36,Race1!$A$5:$C$44,3,FALSE)),"Race 3 only","Race 1 &amp; 3"),IF(VLOOKUP(A36,Race2!$A$5:$C$44,3,FALSE)="Race 1 &amp; 2","All Races","Race 2 &amp; 3"))</f>
        <v>All Races</v>
      </c>
      <c r="D36" s="12">
        <f t="shared" si="2"/>
      </c>
      <c r="E36" s="5"/>
      <c r="F36" s="5"/>
      <c r="G36" s="21"/>
      <c r="H36" s="21"/>
      <c r="I36" s="5"/>
      <c r="J36" s="5"/>
      <c r="K36" s="21"/>
      <c r="L36" s="21"/>
      <c r="M36" s="5"/>
      <c r="N36" s="5"/>
      <c r="O36" s="22"/>
      <c r="P36" s="22"/>
      <c r="Q36" s="21"/>
    </row>
    <row r="37" spans="1:17" ht="12.75">
      <c r="A37" s="5">
        <f t="shared" si="3"/>
      </c>
      <c r="B37" s="5">
        <f t="shared" si="4"/>
        <v>0</v>
      </c>
      <c r="C37" s="5" t="str">
        <f>IF(ISERROR(VLOOKUP(A37,Race2!$A$5:$C$44,3,FALSE)),IF(ISERROR(VLOOKUP(A37,Race1!$A$5:$C$44,3,FALSE)),"Race 3 only","Race 1 &amp; 3"),IF(VLOOKUP(A37,Race2!$A$5:$C$44,3,FALSE)="Race 1 &amp; 2","All Races","Race 2 &amp; 3"))</f>
        <v>All Races</v>
      </c>
      <c r="D37" s="12">
        <f t="shared" si="2"/>
      </c>
      <c r="E37" s="5"/>
      <c r="F37" s="5"/>
      <c r="G37" s="21"/>
      <c r="H37" s="21"/>
      <c r="I37" s="5"/>
      <c r="J37" s="5"/>
      <c r="K37" s="21"/>
      <c r="L37" s="21"/>
      <c r="M37" s="5"/>
      <c r="N37" s="5"/>
      <c r="O37" s="22"/>
      <c r="P37" s="22"/>
      <c r="Q37" s="21"/>
    </row>
    <row r="38" spans="1:17" ht="12.75">
      <c r="A38" s="5">
        <f t="shared" si="3"/>
      </c>
      <c r="B38" s="5">
        <f t="shared" si="4"/>
        <v>0</v>
      </c>
      <c r="C38" s="5" t="str">
        <f>IF(ISERROR(VLOOKUP(A38,Race2!$A$5:$C$44,3,FALSE)),IF(ISERROR(VLOOKUP(A38,Race1!$A$5:$C$44,3,FALSE)),"Race 3 only","Race 1 &amp; 3"),IF(VLOOKUP(A38,Race2!$A$5:$C$44,3,FALSE)="Race 1 &amp; 2","All Races","Race 2 &amp; 3"))</f>
        <v>All Races</v>
      </c>
      <c r="D38" s="12">
        <f t="shared" si="2"/>
      </c>
      <c r="E38" s="5"/>
      <c r="F38" s="5"/>
      <c r="G38" s="21"/>
      <c r="H38" s="21"/>
      <c r="I38" s="5"/>
      <c r="J38" s="5"/>
      <c r="K38" s="21"/>
      <c r="L38" s="21"/>
      <c r="M38" s="5"/>
      <c r="N38" s="5"/>
      <c r="O38" s="22"/>
      <c r="P38" s="22"/>
      <c r="Q38" s="21"/>
    </row>
    <row r="39" spans="1:17" ht="12.75">
      <c r="A39" s="5">
        <f t="shared" si="3"/>
      </c>
      <c r="B39" s="5">
        <f t="shared" si="4"/>
        <v>0</v>
      </c>
      <c r="C39" s="5" t="str">
        <f>IF(ISERROR(VLOOKUP(A39,Race2!$A$5:$C$44,3,FALSE)),IF(ISERROR(VLOOKUP(A39,Race1!$A$5:$C$44,3,FALSE)),"Race 3 only","Race 1 &amp; 3"),IF(VLOOKUP(A39,Race2!$A$5:$C$44,3,FALSE)="Race 1 &amp; 2","All Races","Race 2 &amp; 3"))</f>
        <v>All Races</v>
      </c>
      <c r="D39" s="12">
        <f t="shared" si="2"/>
      </c>
      <c r="E39" s="5"/>
      <c r="F39" s="5"/>
      <c r="G39" s="21"/>
      <c r="H39" s="21"/>
      <c r="I39" s="5"/>
      <c r="J39" s="5"/>
      <c r="K39" s="21"/>
      <c r="L39" s="21"/>
      <c r="M39" s="5"/>
      <c r="N39" s="5"/>
      <c r="O39" s="22"/>
      <c r="P39" s="22"/>
      <c r="Q39" s="21"/>
    </row>
    <row r="40" spans="1:17" ht="12.75">
      <c r="A40" s="5">
        <f t="shared" si="3"/>
      </c>
      <c r="B40" s="5">
        <f t="shared" si="4"/>
        <v>0</v>
      </c>
      <c r="C40" s="5" t="str">
        <f>IF(ISERROR(VLOOKUP(A40,Race2!$A$5:$C$44,3,FALSE)),IF(ISERROR(VLOOKUP(A40,Race1!$A$5:$C$44,3,FALSE)),"Race 3 only","Race 1 &amp; 3"),IF(VLOOKUP(A40,Race2!$A$5:$C$44,3,FALSE)="Race 1 &amp; 2","All Races","Race 2 &amp; 3"))</f>
        <v>All Races</v>
      </c>
      <c r="D40" s="12">
        <f t="shared" si="2"/>
      </c>
      <c r="E40" s="5"/>
      <c r="F40" s="5"/>
      <c r="G40" s="21"/>
      <c r="H40" s="21"/>
      <c r="I40" s="5"/>
      <c r="J40" s="5"/>
      <c r="K40" s="21"/>
      <c r="L40" s="21"/>
      <c r="M40" s="5"/>
      <c r="N40" s="5"/>
      <c r="O40" s="22"/>
      <c r="P40" s="22"/>
      <c r="Q40" s="21"/>
    </row>
    <row r="41" spans="1:17" ht="12.75">
      <c r="A41" s="5">
        <f t="shared" si="3"/>
      </c>
      <c r="B41" s="5">
        <f t="shared" si="4"/>
        <v>0</v>
      </c>
      <c r="C41" s="5" t="str">
        <f>IF(ISERROR(VLOOKUP(A41,Race2!$A$5:$C$44,3,FALSE)),IF(ISERROR(VLOOKUP(A41,Race1!$A$5:$C$44,3,FALSE)),"Race 3 only","Race 1 &amp; 3"),IF(VLOOKUP(A41,Race2!$A$5:$C$44,3,FALSE)="Race 1 &amp; 2","All Races","Race 2 &amp; 3"))</f>
        <v>All Races</v>
      </c>
      <c r="D41" s="12">
        <f t="shared" si="2"/>
      </c>
      <c r="E41" s="5"/>
      <c r="F41" s="5"/>
      <c r="G41" s="21"/>
      <c r="H41" s="21"/>
      <c r="I41" s="5"/>
      <c r="J41" s="5"/>
      <c r="K41" s="21"/>
      <c r="L41" s="21"/>
      <c r="M41" s="5"/>
      <c r="N41" s="5"/>
      <c r="O41" s="22"/>
      <c r="P41" s="22"/>
      <c r="Q41" s="21"/>
    </row>
    <row r="42" spans="1:17" ht="12.75">
      <c r="A42" s="5">
        <f t="shared" si="3"/>
      </c>
      <c r="B42" s="5">
        <f t="shared" si="4"/>
        <v>0</v>
      </c>
      <c r="C42" s="5" t="str">
        <f>IF(ISERROR(VLOOKUP(A42,Race2!$A$5:$C$44,3,FALSE)),IF(ISERROR(VLOOKUP(A42,Race1!$A$5:$C$44,3,FALSE)),"Race 3 only","Race 1 &amp; 3"),IF(VLOOKUP(A42,Race2!$A$5:$C$44,3,FALSE)="Race 1 &amp; 2","All Races","Race 2 &amp; 3"))</f>
        <v>All Races</v>
      </c>
      <c r="D42" s="12">
        <f t="shared" si="2"/>
      </c>
      <c r="E42" s="5"/>
      <c r="F42" s="5"/>
      <c r="G42" s="21"/>
      <c r="H42" s="21"/>
      <c r="I42" s="5"/>
      <c r="J42" s="5"/>
      <c r="K42" s="21"/>
      <c r="L42" s="21"/>
      <c r="M42" s="5"/>
      <c r="N42" s="5"/>
      <c r="O42" s="22"/>
      <c r="P42" s="22"/>
      <c r="Q42" s="21"/>
    </row>
    <row r="43" spans="1:17" ht="12.75">
      <c r="A43" s="5">
        <f t="shared" si="3"/>
      </c>
      <c r="B43" s="5">
        <f t="shared" si="4"/>
        <v>0</v>
      </c>
      <c r="C43" s="5" t="str">
        <f>IF(ISERROR(VLOOKUP(A43,Race2!$A$5:$C$44,3,FALSE)),IF(ISERROR(VLOOKUP(A43,Race1!$A$5:$C$44,3,FALSE)),"Race 3 only","Race 1 &amp; 3"),IF(VLOOKUP(A43,Race2!$A$5:$C$44,3,FALSE)="Race 1 &amp; 2","All Races","Race 2 &amp; 3"))</f>
        <v>All Races</v>
      </c>
      <c r="D43" s="12">
        <f t="shared" si="2"/>
      </c>
      <c r="E43" s="5"/>
      <c r="F43" s="5"/>
      <c r="G43" s="21"/>
      <c r="H43" s="21"/>
      <c r="I43" s="5"/>
      <c r="J43" s="5"/>
      <c r="K43" s="21"/>
      <c r="L43" s="21"/>
      <c r="M43" s="5"/>
      <c r="N43" s="5"/>
      <c r="O43" s="22"/>
      <c r="P43" s="22"/>
      <c r="Q43" s="21"/>
    </row>
    <row r="44" spans="1:17" ht="12.75">
      <c r="A44" s="5">
        <f t="shared" si="3"/>
      </c>
      <c r="B44" s="5">
        <f t="shared" si="4"/>
        <v>0</v>
      </c>
      <c r="C44" s="5" t="str">
        <f>IF(ISERROR(VLOOKUP(A44,Race2!$A$5:$C$44,3,FALSE)),IF(ISERROR(VLOOKUP(A44,Race1!$A$5:$C$44,3,FALSE)),"Race 3 only","Race 1 &amp; 3"),IF(VLOOKUP(A44,Race2!$A$5:$C$44,3,FALSE)="Race 1 &amp; 2","All Races","Race 2 &amp; 3"))</f>
        <v>All Races</v>
      </c>
      <c r="D44" s="12">
        <f t="shared" si="2"/>
      </c>
      <c r="E44" s="5"/>
      <c r="F44" s="5"/>
      <c r="G44" s="21"/>
      <c r="H44" s="21"/>
      <c r="I44" s="5"/>
      <c r="J44" s="5"/>
      <c r="K44" s="21"/>
      <c r="L44" s="21"/>
      <c r="M44" s="5"/>
      <c r="N44" s="5"/>
      <c r="O44" s="22"/>
      <c r="P44" s="22"/>
      <c r="Q44" s="21"/>
    </row>
  </sheetData>
  <sheetProtection password="C943" sheet="1" objects="1" scenarios="1"/>
  <conditionalFormatting sqref="D5:D44">
    <cfRule type="cellIs" priority="1" dxfId="0" operator="equal" stopIfTrue="1">
      <formula>"Yes"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6"/>
  <sheetViews>
    <sheetView workbookViewId="0" topLeftCell="A1">
      <selection activeCell="M6" sqref="M6"/>
    </sheetView>
  </sheetViews>
  <sheetFormatPr defaultColWidth="9.140625" defaultRowHeight="12.75"/>
  <cols>
    <col min="1" max="1" width="2.7109375" style="0" customWidth="1"/>
    <col min="2" max="2" width="3.28125" style="0" customWidth="1"/>
  </cols>
  <sheetData>
    <row r="1" ht="12.75">
      <c r="A1" s="25" t="s">
        <v>28</v>
      </c>
    </row>
    <row r="3" spans="1:2" ht="12.75">
      <c r="A3" s="53" t="s">
        <v>27</v>
      </c>
      <c r="B3" t="s">
        <v>29</v>
      </c>
    </row>
    <row r="4" ht="12.75">
      <c r="A4" s="53"/>
    </row>
    <row r="5" spans="1:2" ht="12.75">
      <c r="A5" s="53" t="s">
        <v>30</v>
      </c>
      <c r="B5" t="s">
        <v>31</v>
      </c>
    </row>
    <row r="6" spans="1:12" ht="27.75" customHeight="1">
      <c r="A6" s="53" t="s">
        <v>32</v>
      </c>
      <c r="B6" s="62" t="s">
        <v>35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3" ht="12.75">
      <c r="A7" s="54"/>
      <c r="C7" s="24" t="s">
        <v>33</v>
      </c>
    </row>
    <row r="8" spans="1:3" ht="12.75">
      <c r="A8" s="54"/>
      <c r="C8" s="24" t="s">
        <v>34</v>
      </c>
    </row>
    <row r="9" spans="1:3" ht="12.75">
      <c r="A9" s="54"/>
      <c r="C9" s="24" t="s">
        <v>36</v>
      </c>
    </row>
    <row r="10" spans="1:12" ht="27.75" customHeight="1">
      <c r="A10" s="53"/>
      <c r="B10" s="62" t="s">
        <v>42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7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7.75" customHeight="1">
      <c r="A12" s="53" t="s">
        <v>37</v>
      </c>
      <c r="B12" s="62" t="s">
        <v>38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.75" customHeight="1">
      <c r="A13" s="53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2.75">
      <c r="A14" s="53" t="s">
        <v>39</v>
      </c>
      <c r="B14" s="62" t="s">
        <v>40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12.75" customHeight="1">
      <c r="A15" s="53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27.75" customHeight="1">
      <c r="A16" s="53" t="s">
        <v>41</v>
      </c>
      <c r="B16" s="62" t="s">
        <v>44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</sheetData>
  <mergeCells count="5">
    <mergeCell ref="B16:L16"/>
    <mergeCell ref="B6:L6"/>
    <mergeCell ref="B10:L10"/>
    <mergeCell ref="B12:L12"/>
    <mergeCell ref="B14:L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Vinson</cp:lastModifiedBy>
  <cp:lastPrinted>2008-03-29T16:21:41Z</cp:lastPrinted>
  <dcterms:created xsi:type="dcterms:W3CDTF">2003-03-17T16:53:02Z</dcterms:created>
  <dcterms:modified xsi:type="dcterms:W3CDTF">2008-03-30T16:07:50Z</dcterms:modified>
  <cp:category/>
  <cp:version/>
  <cp:contentType/>
  <cp:contentStatus/>
</cp:coreProperties>
</file>